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1_Gebaeude\8929 - Verwaltungsgebäude, Spreewaldallee\UR+GR\2026.08 - 2030.07\FB 60\"/>
    </mc:Choice>
  </mc:AlternateContent>
  <xr:revisionPtr revIDLastSave="0" documentId="13_ncr:1_{8740875F-4D30-4E48-A0CD-FEB5E747AAFD}" xr6:coauthVersionLast="47" xr6:coauthVersionMax="47" xr10:uidLastSave="{00000000-0000-0000-0000-000000000000}"/>
  <bookViews>
    <workbookView xWindow="-120" yWindow="-120" windowWidth="29040" windowHeight="15720" xr2:uid="{C4E5BB24-E0B4-4B37-B62F-B45BA3AFC228}"/>
  </bookViews>
  <sheets>
    <sheet name="LVZ mit Formel" sheetId="1" r:id="rId1"/>
  </sheets>
  <definedNames>
    <definedName name="_xlnm.Print_Area" localSheetId="0">'LVZ mit Formel'!$A$1:$S$41</definedName>
    <definedName name="_xlnm.Print_Titles" localSheetId="0">'LVZ mit Formel'!$1:$6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37" i="1" l="1"/>
  <c r="H36" i="1"/>
  <c r="H38" i="1" s="1"/>
  <c r="I15" i="1"/>
  <c r="G15" i="1"/>
  <c r="R14" i="1"/>
  <c r="J14" i="1"/>
  <c r="K14" i="1" s="1"/>
  <c r="I14" i="1"/>
  <c r="R13" i="1"/>
  <c r="J13" i="1"/>
  <c r="K13" i="1" s="1"/>
  <c r="I13" i="1"/>
  <c r="R12" i="1"/>
  <c r="J12" i="1"/>
  <c r="K12" i="1" s="1"/>
  <c r="I12" i="1"/>
  <c r="R11" i="1"/>
  <c r="J11" i="1"/>
  <c r="K11" i="1" s="1"/>
  <c r="I11" i="1"/>
  <c r="R10" i="1"/>
  <c r="R15" i="1" s="1"/>
  <c r="J10" i="1"/>
  <c r="K10" i="1" s="1"/>
  <c r="I10" i="1"/>
  <c r="P12" i="1" l="1"/>
  <c r="O12" i="1"/>
  <c r="P13" i="1"/>
  <c r="O13" i="1"/>
  <c r="P14" i="1"/>
  <c r="O14" i="1"/>
  <c r="P10" i="1"/>
  <c r="P15" i="1" s="1"/>
  <c r="O10" i="1"/>
  <c r="O15" i="1" s="1"/>
  <c r="P11" i="1"/>
  <c r="O11" i="1"/>
  <c r="H39" i="1"/>
  <c r="H29" i="1" l="1"/>
  <c r="I29" i="1" s="1"/>
  <c r="H32" i="1"/>
  <c r="I32" i="1" s="1"/>
  <c r="H31" i="1"/>
  <c r="I31" i="1" s="1"/>
  <c r="H30" i="1"/>
  <c r="I30" i="1" s="1"/>
  <c r="O16" i="1"/>
  <c r="O17" i="1" s="1"/>
  <c r="P16" i="1"/>
  <c r="P17" i="1" s="1"/>
  <c r="R17" i="1" s="1"/>
  <c r="R18" i="1" s="1"/>
  <c r="R20" i="1" l="1"/>
  <c r="R21" i="1" s="1"/>
  <c r="R19" i="1"/>
  <c r="J30" i="1"/>
  <c r="K30" i="1" s="1"/>
  <c r="J31" i="1"/>
  <c r="K31" i="1" s="1"/>
  <c r="J32" i="1"/>
  <c r="K32" i="1" s="1"/>
  <c r="I33" i="1"/>
  <c r="J29" i="1"/>
  <c r="J33" i="1" s="1"/>
  <c r="K29" i="1"/>
  <c r="K33" i="1" l="1"/>
  <c r="I34" i="1"/>
  <c r="R44" i="1" l="1"/>
  <c r="J34" i="1"/>
  <c r="K34" i="1" s="1"/>
  <c r="R43" i="1" s="1"/>
</calcChain>
</file>

<file path=xl/sharedStrings.xml><?xml version="1.0" encoding="utf-8"?>
<sst xmlns="http://schemas.openxmlformats.org/spreadsheetml/2006/main" count="150" uniqueCount="123">
  <si>
    <t>Stadt Mannheim</t>
  </si>
  <si>
    <t>Leistungsverzeichnis vom 01.08.2026 bis 31.07.2030</t>
  </si>
  <si>
    <t>Vertrag:</t>
  </si>
  <si>
    <t>- Fachbereich Bau- und Immobilienmanagement -</t>
  </si>
  <si>
    <t>Unterhalts- und Glasreinigung</t>
  </si>
  <si>
    <t>Stand:</t>
  </si>
  <si>
    <t>Vergabenummer:</t>
  </si>
  <si>
    <t>55-41-121861600-029</t>
  </si>
  <si>
    <t>Str.:</t>
  </si>
  <si>
    <t>Spreewaldallee 45</t>
  </si>
  <si>
    <t>Objekt:</t>
  </si>
  <si>
    <t>Boardinghouse Spreewaldalle</t>
  </si>
  <si>
    <t>GBZ:</t>
  </si>
  <si>
    <t>8929-sc</t>
  </si>
  <si>
    <t>Firma:</t>
  </si>
  <si>
    <t>Objektleiter:</t>
  </si>
  <si>
    <t>Telefon:</t>
  </si>
  <si>
    <t>FB:</t>
  </si>
  <si>
    <t>Beauftragter:</t>
  </si>
  <si>
    <t>Herr Musawer Sherzad</t>
  </si>
  <si>
    <t>0151/2776214</t>
  </si>
  <si>
    <t>Pos</t>
  </si>
  <si>
    <t>Bezeichnung</t>
  </si>
  <si>
    <t>Art</t>
  </si>
  <si>
    <t>Fläche</t>
  </si>
  <si>
    <t>qm/Tag</t>
  </si>
  <si>
    <r>
      <t xml:space="preserve">€/qm           </t>
    </r>
    <r>
      <rPr>
        <b/>
        <sz val="5"/>
        <rFont val="Arial"/>
        <family val="2"/>
      </rPr>
      <t>(3 Stellen hinter Komma)</t>
    </r>
  </si>
  <si>
    <r>
      <t>€/Fläche</t>
    </r>
    <r>
      <rPr>
        <b/>
        <sz val="5"/>
        <rFont val="Arial"/>
        <family val="2"/>
      </rPr>
      <t xml:space="preserve">          (3 Stellen hinter Komma)</t>
    </r>
  </si>
  <si>
    <t>Reinigungstage</t>
  </si>
  <si>
    <r>
      <t xml:space="preserve">€/Tag        </t>
    </r>
    <r>
      <rPr>
        <b/>
        <sz val="5"/>
        <rFont val="Arial"/>
        <family val="2"/>
      </rPr>
      <t xml:space="preserve">   (3 Stellen hinter Komma)</t>
    </r>
  </si>
  <si>
    <r>
      <t xml:space="preserve">€/Monat    </t>
    </r>
    <r>
      <rPr>
        <b/>
        <sz val="5"/>
        <rFont val="Arial"/>
        <family val="2"/>
      </rPr>
      <t xml:space="preserve">  (3 Stellen hinter Komma)</t>
    </r>
  </si>
  <si>
    <r>
      <t xml:space="preserve">qm/Std       </t>
    </r>
    <r>
      <rPr>
        <b/>
        <sz val="5"/>
        <rFont val="Arial"/>
        <family val="2"/>
      </rPr>
      <t xml:space="preserve"> (max. 3 Nach-kommestellen)</t>
    </r>
  </si>
  <si>
    <r>
      <t xml:space="preserve">Std.Tag     </t>
    </r>
    <r>
      <rPr>
        <b/>
        <sz val="5"/>
        <rFont val="Arial"/>
        <family val="2"/>
      </rPr>
      <t xml:space="preserve">           (3 Stellen hinter Komma)</t>
    </r>
  </si>
  <si>
    <r>
      <t xml:space="preserve">€/Std                </t>
    </r>
    <r>
      <rPr>
        <b/>
        <sz val="5"/>
        <rFont val="Arial"/>
        <family val="2"/>
      </rPr>
      <t>(max. 3 Nach-kommastellen)</t>
    </r>
  </si>
  <si>
    <t xml:space="preserve"> </t>
  </si>
  <si>
    <t>4 x 10 / 25,08</t>
  </si>
  <si>
    <t>16 / 14</t>
  </si>
  <si>
    <t>4 x 7</t>
  </si>
  <si>
    <t>Woche</t>
  </si>
  <si>
    <t>Monat</t>
  </si>
  <si>
    <t>Jahr</t>
  </si>
  <si>
    <t>8 x 10 / 25,08</t>
  </si>
  <si>
    <t>8 x 10</t>
  </si>
  <si>
    <t>Firma-Angabe</t>
  </si>
  <si>
    <t>(4/14) x (10/25,08)</t>
  </si>
  <si>
    <t>1</t>
  </si>
  <si>
    <t>2</t>
  </si>
  <si>
    <t>3</t>
  </si>
  <si>
    <t>4</t>
  </si>
  <si>
    <t>5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</si>
  <si>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</si>
  <si>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</si>
  <si>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</si>
  <si>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</si>
  <si>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</si>
  <si>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</si>
  <si>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</si>
  <si>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</si>
  <si>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</si>
  <si>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</si>
  <si>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Flure</t>
  </si>
  <si>
    <t>VF</t>
  </si>
  <si>
    <t>1.1</t>
  </si>
  <si>
    <t>Treppenhäuser</t>
  </si>
  <si>
    <t>1.2</t>
  </si>
  <si>
    <t>Treppenraum</t>
  </si>
  <si>
    <t>1.3</t>
  </si>
  <si>
    <t>Waschräume</t>
  </si>
  <si>
    <t>1.4</t>
  </si>
  <si>
    <t>Lager (Büro)</t>
  </si>
  <si>
    <t>NF</t>
  </si>
  <si>
    <t>Summen:</t>
  </si>
  <si>
    <t>Unterhaltsreinigung</t>
  </si>
  <si>
    <t xml:space="preserve"> In den Kosten der Unterhaltsreinigung ist die tägliche Reinigung der </t>
  </si>
  <si>
    <t>MWSt. 19%</t>
  </si>
  <si>
    <t>Monate</t>
  </si>
  <si>
    <t>Abfallbehälter (Raumgruppen 1 - 3 der Tätigkeitsverzeichnisse) enthalten</t>
  </si>
  <si>
    <t>Summe</t>
  </si>
  <si>
    <t>€/Jahr</t>
  </si>
  <si>
    <t>Laufzeit Jahr:</t>
  </si>
  <si>
    <t>€ gesamt</t>
  </si>
  <si>
    <t>netto</t>
  </si>
  <si>
    <t>Laufzeit 4 Jahre:</t>
  </si>
  <si>
    <t>Glasreinigung</t>
  </si>
  <si>
    <t>Leistung</t>
  </si>
  <si>
    <t>Fläche qm/ Stck.</t>
  </si>
  <si>
    <r>
      <t xml:space="preserve">€/ qm/ Stück </t>
    </r>
    <r>
      <rPr>
        <b/>
        <sz val="5"/>
        <rFont val="Arial"/>
        <family val="2"/>
      </rPr>
      <t>(max. 3 Nachkommastellen)</t>
    </r>
  </si>
  <si>
    <t>€/ Reinigung</t>
  </si>
  <si>
    <t>MwSt. 19 %</t>
  </si>
  <si>
    <t>€/ Std.</t>
  </si>
  <si>
    <t>Zeitraum</t>
  </si>
  <si>
    <t>3 x 4</t>
  </si>
  <si>
    <t>5 x 19%</t>
  </si>
  <si>
    <t>5 + 6</t>
  </si>
  <si>
    <t>6</t>
  </si>
  <si>
    <t>1.</t>
  </si>
  <si>
    <t>Dachfenster- und Glasflächenreinigung einschl. der Rahmen und Dicht- und Anschlagflächen (Falze) (Kunststoff)</t>
  </si>
  <si>
    <t>2 x jährlich nach Absprache</t>
  </si>
  <si>
    <t>Fenster- und Glasflächenreinigung einschl. der Rahmen und Dicht- und Anschlagflächen (Falze) (Aluminium inkl. Eloxalpflege)</t>
  </si>
  <si>
    <t>2.</t>
  </si>
  <si>
    <t>Fenster- und Glasflächenreinigung einschl. der Rahmen und Dicht- und Anschlagflächen (Falze) (Kunststoff)</t>
  </si>
  <si>
    <t>3.</t>
  </si>
  <si>
    <t>Ganzglastür</t>
  </si>
  <si>
    <t>Vor Beginn der Arbeitsaufnahme ist eine Terminabsprache mit der Hausverwaltung vorzunehmen.</t>
  </si>
  <si>
    <t>€/ Jahr</t>
  </si>
  <si>
    <t>Laufzeit 4 Jahre</t>
  </si>
  <si>
    <t>Gesamtkosten</t>
  </si>
  <si>
    <t>Stundenverrechnungssatz (€/ Std.) vor Preisanpassung:</t>
  </si>
  <si>
    <t>€ netto</t>
  </si>
  <si>
    <t>Stundenverrechnungssatz aktuell/ nach Preisanpassung:</t>
  </si>
  <si>
    <t>Prozentuale Differenz:</t>
  </si>
  <si>
    <t>Stundenverrechnungssatz aktuell in Prozent:</t>
  </si>
  <si>
    <t>Laufzeit 4 Jahre (UR+GR):</t>
  </si>
  <si>
    <t>Bei der Angabe der Stundenverrechnungssätze ist mit den ab dem 01.01.2026 gültigen Tariflöhne des Bundesinnungsverband des Gebäudereiniger-Handwerks zu kalkulieren.</t>
  </si>
  <si>
    <t>Für die vertragsgerechte Erfüllung der Leistungen werden die in den LVZ eingesetzten Arbeitsstunden vertraglich zugesichert.</t>
  </si>
  <si>
    <t xml:space="preserve">Alle Angaben in den Spalten "Firma Angabe" sind maßgeblich und werden bei der Nachprüfung unverändert übernommen. </t>
  </si>
  <si>
    <t xml:space="preserve">Die Ortsbesichtigung gemäß § 2, 2.2 der Ergänzenden Vertragsbedingungen ist mit dem Reinigungsbeauftragten des </t>
  </si>
  <si>
    <t>Auftraggebers Herr Musawer Sherzad, erreichbar unter der Telefon-Nummer: 0151/2776214 für das Objekt vor Angebotsabgabe abzustimmen.</t>
  </si>
  <si>
    <t xml:space="preserve"> Preisanpassung aufgrund der Erhöhung des gesetzlichen Tariflohnes zum xx.xx.2022 durchgeführt</t>
  </si>
  <si>
    <t>Ort:</t>
  </si>
  <si>
    <t>den</t>
  </si>
  <si>
    <t>Stempel/ Unterschrift:</t>
  </si>
  <si>
    <t>Bei der Angabe des Stundenverrechnungssatz für die Glasreinigung ist mit dem gültigen Tariflohn (Lohngruppe 6) des Bundesinnungsverband des Gebäudereiniger-Handwerks zu kalkulieren.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</si>
</sst>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0.000000"/>
    <numFmt numFmtId="165" formatCode="0000"/>
    <numFmt numFmtId="166" formatCode="&quot; &quot;@"/>
    <numFmt numFmtId="167" formatCode="0.000"/>
    <numFmt numFmtId="168" formatCode="_-* #,##0.00\ &quot;DM&quot;_-;\-* #,##0.00\ &quot;DM&quot;_-;_-* &quot;-&quot;??\ &quot;DM&quot;_-;_-@_-"/>
    <numFmt numFmtId="169" formatCode="#,##0.000"/>
    <numFmt numFmtId="170" formatCode="_-* #,##0.00\ _D_M_-;\-* #,##0.00\ _D_M_-;_-* &quot;-&quot;??\ _D_M_-;_-@_-"/>
    <numFmt numFmtId="171" formatCode="0.0"/>
    <numFmt numFmtId="172" formatCode="0.0000%"/>
  </numFmts>
  <fonts count="25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1"/>
      <name val="Arial"/>
      <family val="2"/>
    </font>
    <font>
      <b/>
      <sz val="5"/>
      <name val="Arial"/>
      <family val="2"/>
    </font>
    <font>
      <sz val="8"/>
      <name val="Arial"/>
      <family val="2"/>
    </font>
    <font>
      <b/>
      <u/>
      <sz val="10"/>
      <name val="Arial"/>
      <family val="2"/>
    </font>
    <font>
      <b/>
      <sz val="10"/>
      <color rgb="FFFF0000"/>
      <name val="Arial"/>
      <family val="2"/>
    </font>
    <font>
      <b/>
      <u/>
      <sz val="11"/>
      <name val="Arial"/>
      <family val="2"/>
    </font>
    <font>
      <b/>
      <sz val="11"/>
      <color rgb="FFFF0000"/>
      <name val="Arial"/>
      <family val="2"/>
    </font>
    <font>
      <b/>
      <sz val="8"/>
      <name val="Arial"/>
      <family val="2"/>
    </font>
    <font>
      <sz val="11"/>
      <name val="Arial"/>
      <family val="2"/>
    </font>
    <font>
      <sz val="10"/>
      <color rgb="FF0070C0"/>
      <name val="Arial"/>
      <family val="2"/>
    </font>
    <font>
      <sz val="12"/>
      <name val="Arial"/>
      <family val="2"/>
    </font>
    <font>
      <b/>
      <sz val="8"/>
      <color rgb="FF0070C0"/>
      <name val="Arial"/>
      <family val="2"/>
    </font>
    <font>
      <sz val="12"/>
      <color indexed="12"/>
      <name val="Arial"/>
      <family val="2"/>
    </font>
    <font>
      <sz val="10"/>
      <color indexed="12"/>
      <name val="Arial"/>
      <family val="2"/>
    </font>
    <font>
      <b/>
      <sz val="10"/>
      <color indexed="12"/>
      <name val="Arial"/>
      <family val="2"/>
    </font>
    <font>
      <sz val="11"/>
      <color indexed="12"/>
      <name val="Arial"/>
      <family val="2"/>
    </font>
    <font>
      <b/>
      <sz val="8"/>
      <color rgb="FF00B0F0"/>
      <name val="Arial"/>
      <family val="2"/>
    </font>
    <font>
      <sz val="11"/>
      <color rgb="FF333399"/>
      <name val="Arial"/>
      <family val="2"/>
    </font>
    <font>
      <b/>
      <sz val="10"/>
      <color rgb="FF00B0F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indexed="43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170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1" fillId="0" borderId="0"/>
  </cellStyleXfs>
  <cellXfs count="206">
    <xf numFmtId="0" fontId="0" fillId="0" borderId="0" xfId="0"/>
    <xf numFmtId="49" fontId="3" fillId="0" borderId="0" xfId="4" applyNumberFormat="1" applyFont="1" applyAlignment="1">
      <alignment horizontal="left" vertical="center"/>
    </xf>
    <xf numFmtId="0" fontId="3" fillId="0" borderId="0" xfId="4" applyFont="1" applyAlignment="1">
      <alignment horizontal="left" vertical="center"/>
    </xf>
    <xf numFmtId="0" fontId="2" fillId="0" borderId="0" xfId="4" applyAlignment="1">
      <alignment vertical="center"/>
    </xf>
    <xf numFmtId="0" fontId="2" fillId="0" borderId="0" xfId="4"/>
    <xf numFmtId="164" fontId="3" fillId="0" borderId="0" xfId="4" applyNumberFormat="1" applyFont="1" applyAlignment="1">
      <alignment horizontal="centerContinuous" vertical="center"/>
    </xf>
    <xf numFmtId="2" fontId="3" fillId="0" borderId="0" xfId="4" applyNumberFormat="1" applyFont="1" applyAlignment="1">
      <alignment horizontal="centerContinuous" vertical="center"/>
    </xf>
    <xf numFmtId="0" fontId="3" fillId="0" borderId="0" xfId="4" applyFont="1" applyAlignment="1">
      <alignment horizontal="centerContinuous" vertical="center"/>
    </xf>
    <xf numFmtId="4" fontId="3" fillId="0" borderId="0" xfId="4" applyNumberFormat="1" applyFont="1" applyAlignment="1">
      <alignment horizontal="center" vertical="center"/>
    </xf>
    <xf numFmtId="2" fontId="4" fillId="0" borderId="0" xfId="4" applyNumberFormat="1" applyFont="1" applyAlignment="1">
      <alignment horizontal="right" vertical="center"/>
    </xf>
    <xf numFmtId="14" fontId="4" fillId="0" borderId="0" xfId="4" applyNumberFormat="1" applyFont="1" applyAlignment="1">
      <alignment horizontal="right" vertical="center" wrapText="1"/>
    </xf>
    <xf numFmtId="49" fontId="4" fillId="0" borderId="0" xfId="4" applyNumberFormat="1" applyFont="1" applyAlignment="1">
      <alignment horizontal="left" vertical="top"/>
    </xf>
    <xf numFmtId="0" fontId="4" fillId="0" borderId="0" xfId="4" applyFont="1" applyAlignment="1">
      <alignment horizontal="left" vertical="center"/>
    </xf>
    <xf numFmtId="0" fontId="4" fillId="0" borderId="0" xfId="4" applyFont="1" applyAlignment="1">
      <alignment vertical="center"/>
    </xf>
    <xf numFmtId="0" fontId="4" fillId="0" borderId="0" xfId="4" applyFont="1"/>
    <xf numFmtId="2" fontId="4" fillId="0" borderId="0" xfId="4" applyNumberFormat="1" applyFont="1" applyAlignment="1">
      <alignment horizontal="centerContinuous" vertical="center"/>
    </xf>
    <xf numFmtId="164" fontId="4" fillId="0" borderId="0" xfId="4" applyNumberFormat="1" applyFont="1" applyAlignment="1">
      <alignment horizontal="right"/>
    </xf>
    <xf numFmtId="2" fontId="4" fillId="0" borderId="0" xfId="4" applyNumberFormat="1" applyFont="1" applyAlignment="1">
      <alignment horizontal="center" vertical="center"/>
    </xf>
    <xf numFmtId="0" fontId="4" fillId="0" borderId="0" xfId="4" applyFont="1" applyAlignment="1">
      <alignment horizontal="center" vertical="center"/>
    </xf>
    <xf numFmtId="0" fontId="4" fillId="0" borderId="0" xfId="4" applyFont="1" applyAlignment="1">
      <alignment horizontal="centerContinuous" vertical="center"/>
    </xf>
    <xf numFmtId="14" fontId="4" fillId="0" borderId="0" xfId="4" applyNumberFormat="1" applyFont="1" applyAlignment="1">
      <alignment horizontal="right" vertical="center"/>
    </xf>
    <xf numFmtId="2" fontId="4" fillId="0" borderId="0" xfId="4" applyNumberFormat="1" applyFont="1" applyAlignment="1">
      <alignment horizontal="centerContinuous" vertical="top"/>
    </xf>
    <xf numFmtId="4" fontId="4" fillId="0" borderId="0" xfId="4" applyNumberFormat="1" applyFont="1" applyAlignment="1">
      <alignment horizontal="center" vertical="center" wrapText="1"/>
    </xf>
    <xf numFmtId="49" fontId="4" fillId="0" borderId="0" xfId="4" applyNumberFormat="1" applyFont="1" applyAlignment="1">
      <alignment horizontal="left" vertical="center"/>
    </xf>
    <xf numFmtId="0" fontId="5" fillId="0" borderId="0" xfId="4" applyFont="1" applyAlignment="1">
      <alignment vertical="center"/>
    </xf>
    <xf numFmtId="164" fontId="4" fillId="0" borderId="0" xfId="4" applyNumberFormat="1" applyFont="1" applyAlignment="1">
      <alignment horizontal="left" vertical="center"/>
    </xf>
    <xf numFmtId="165" fontId="4" fillId="0" borderId="0" xfId="4" applyNumberFormat="1" applyFont="1" applyAlignment="1">
      <alignment horizontal="right" vertical="center"/>
    </xf>
    <xf numFmtId="0" fontId="5" fillId="2" borderId="0" xfId="4" applyFont="1" applyFill="1" applyAlignment="1" applyProtection="1">
      <alignment horizontal="right" vertical="center"/>
      <protection locked="0"/>
    </xf>
    <xf numFmtId="2" fontId="6" fillId="0" borderId="0" xfId="4" applyNumberFormat="1" applyFont="1" applyAlignment="1">
      <alignment horizontal="centerContinuous" vertical="center"/>
    </xf>
    <xf numFmtId="4" fontId="4" fillId="0" borderId="0" xfId="4" applyNumberFormat="1" applyFont="1" applyAlignment="1">
      <alignment horizontal="left" vertical="center"/>
    </xf>
    <xf numFmtId="4" fontId="6" fillId="0" borderId="0" xfId="4" applyNumberFormat="1" applyFont="1" applyAlignment="1">
      <alignment horizontal="center" vertical="center"/>
    </xf>
    <xf numFmtId="2" fontId="6" fillId="0" borderId="0" xfId="4" applyNumberFormat="1" applyFont="1" applyAlignment="1">
      <alignment horizontal="center" vertical="center"/>
    </xf>
    <xf numFmtId="0" fontId="4" fillId="0" borderId="0" xfId="4" applyFont="1" applyAlignment="1">
      <alignment horizontal="right" vertical="center"/>
    </xf>
    <xf numFmtId="0" fontId="6" fillId="0" borderId="0" xfId="4" applyFont="1"/>
    <xf numFmtId="49" fontId="4" fillId="0" borderId="2" xfId="4" applyNumberFormat="1" applyFont="1" applyBorder="1" applyAlignment="1">
      <alignment horizontal="center" vertical="center"/>
    </xf>
    <xf numFmtId="49" fontId="4" fillId="0" borderId="3" xfId="4" applyNumberFormat="1" applyFont="1" applyBorder="1" applyAlignment="1">
      <alignment horizontal="center" vertical="center"/>
    </xf>
    <xf numFmtId="49" fontId="4" fillId="0" borderId="3" xfId="4" applyNumberFormat="1" applyFont="1" applyBorder="1" applyAlignment="1">
      <alignment horizontal="center" vertical="center" wrapText="1"/>
    </xf>
    <xf numFmtId="49" fontId="4" fillId="0" borderId="3" xfId="4" applyNumberFormat="1" applyFont="1" applyBorder="1" applyAlignment="1">
      <alignment horizontal="centerContinuous" vertical="center"/>
    </xf>
    <xf numFmtId="49" fontId="4" fillId="0" borderId="3" xfId="4" applyNumberFormat="1" applyFont="1" applyBorder="1" applyAlignment="1">
      <alignment horizontal="centerContinuous" vertical="center" wrapText="1"/>
    </xf>
    <xf numFmtId="2" fontId="4" fillId="0" borderId="4" xfId="4" applyNumberFormat="1" applyFont="1" applyBorder="1" applyAlignment="1">
      <alignment horizontal="center" vertical="center" wrapText="1"/>
    </xf>
    <xf numFmtId="49" fontId="4" fillId="0" borderId="5" xfId="4" applyNumberFormat="1" applyFont="1" applyBorder="1" applyAlignment="1">
      <alignment horizontal="left" vertical="center"/>
    </xf>
    <xf numFmtId="49" fontId="2" fillId="0" borderId="6" xfId="4" applyNumberFormat="1" applyBorder="1" applyAlignment="1">
      <alignment horizontal="center" vertical="center"/>
    </xf>
    <xf numFmtId="49" fontId="8" fillId="0" borderId="6" xfId="4" applyNumberFormat="1" applyFont="1" applyBorder="1" applyAlignment="1">
      <alignment horizontal="center" vertical="center"/>
    </xf>
    <xf numFmtId="49" fontId="4" fillId="0" borderId="6" xfId="4" applyNumberFormat="1" applyFont="1" applyBorder="1" applyAlignment="1">
      <alignment horizontal="center" vertical="center"/>
    </xf>
    <xf numFmtId="49" fontId="8" fillId="0" borderId="7" xfId="4" applyNumberFormat="1" applyFont="1" applyBorder="1" applyAlignment="1">
      <alignment horizontal="center" vertical="center"/>
    </xf>
    <xf numFmtId="49" fontId="5" fillId="0" borderId="5" xfId="4" applyNumberFormat="1" applyFont="1" applyBorder="1" applyAlignment="1">
      <alignment horizontal="center" vertical="center"/>
    </xf>
    <xf numFmtId="49" fontId="5" fillId="0" borderId="6" xfId="4" applyNumberFormat="1" applyFont="1" applyBorder="1" applyAlignment="1">
      <alignment horizontal="center" vertical="center"/>
    </xf>
    <xf numFmtId="49" fontId="5" fillId="0" borderId="7" xfId="4" applyNumberFormat="1" applyFont="1" applyBorder="1" applyAlignment="1">
      <alignment horizontal="center" vertical="center"/>
    </xf>
    <xf numFmtId="166" fontId="2" fillId="0" borderId="5" xfId="4" applyNumberFormat="1" applyBorder="1" applyAlignment="1">
      <alignment horizontal="center" vertical="center"/>
    </xf>
    <xf numFmtId="49" fontId="4" fillId="0" borderId="6" xfId="4" applyNumberFormat="1" applyFont="1" applyBorder="1" applyAlignment="1">
      <alignment horizontal="left" vertical="center"/>
    </xf>
    <xf numFmtId="0" fontId="2" fillId="0" borderId="6" xfId="4" applyBorder="1" applyAlignment="1">
      <alignment horizontal="center" vertical="center"/>
    </xf>
    <xf numFmtId="2" fontId="2" fillId="3" borderId="6" xfId="4" applyNumberFormat="1" applyFill="1" applyBorder="1" applyAlignment="1">
      <alignment horizontal="center" vertical="center"/>
    </xf>
    <xf numFmtId="167" fontId="2" fillId="3" borderId="6" xfId="4" applyNumberFormat="1" applyFill="1" applyBorder="1" applyAlignment="1">
      <alignment horizontal="center" vertical="center"/>
    </xf>
    <xf numFmtId="167" fontId="2" fillId="3" borderId="6" xfId="2" applyNumberFormat="1" applyFont="1" applyFill="1" applyBorder="1" applyAlignment="1">
      <alignment horizontal="center" vertical="center"/>
    </xf>
    <xf numFmtId="2" fontId="2" fillId="0" borderId="6" xfId="4" applyNumberFormat="1" applyBorder="1" applyAlignment="1">
      <alignment horizontal="center" vertical="center"/>
    </xf>
    <xf numFmtId="169" fontId="2" fillId="3" borderId="6" xfId="4" applyNumberFormat="1" applyFill="1" applyBorder="1" applyAlignment="1">
      <alignment horizontal="center" vertical="center"/>
    </xf>
    <xf numFmtId="167" fontId="2" fillId="2" borderId="8" xfId="4" applyNumberFormat="1" applyFill="1" applyBorder="1" applyAlignment="1" applyProtection="1">
      <alignment horizontal="center" vertical="center"/>
      <protection locked="0"/>
    </xf>
    <xf numFmtId="167" fontId="2" fillId="3" borderId="9" xfId="4" applyNumberFormat="1" applyFill="1" applyBorder="1" applyAlignment="1">
      <alignment horizontal="center" vertical="center"/>
    </xf>
    <xf numFmtId="0" fontId="4" fillId="0" borderId="6" xfId="4" applyFont="1" applyBorder="1" applyAlignment="1">
      <alignment vertical="center"/>
    </xf>
    <xf numFmtId="4" fontId="2" fillId="0" borderId="6" xfId="1" applyNumberFormat="1" applyFont="1" applyFill="1" applyBorder="1" applyAlignment="1">
      <alignment horizontal="center" vertical="center"/>
    </xf>
    <xf numFmtId="4" fontId="2" fillId="0" borderId="8" xfId="1" applyNumberFormat="1" applyFont="1" applyBorder="1" applyAlignment="1">
      <alignment horizontal="center" vertical="center"/>
    </xf>
    <xf numFmtId="4" fontId="2" fillId="0" borderId="8" xfId="1" applyNumberFormat="1" applyFont="1" applyFill="1" applyBorder="1" applyAlignment="1">
      <alignment horizontal="center" vertical="center"/>
    </xf>
    <xf numFmtId="4" fontId="2" fillId="0" borderId="6" xfId="1" applyNumberFormat="1" applyFont="1" applyBorder="1" applyAlignment="1">
      <alignment horizontal="center" vertical="center"/>
    </xf>
    <xf numFmtId="0" fontId="2" fillId="0" borderId="10" xfId="4" applyBorder="1"/>
    <xf numFmtId="0" fontId="9" fillId="0" borderId="11" xfId="4" applyFont="1" applyBorder="1"/>
    <xf numFmtId="0" fontId="2" fillId="0" borderId="11" xfId="4" applyBorder="1"/>
    <xf numFmtId="4" fontId="9" fillId="0" borderId="11" xfId="4" applyNumberFormat="1" applyFont="1" applyBorder="1" applyAlignment="1">
      <alignment horizontal="center"/>
    </xf>
    <xf numFmtId="2" fontId="9" fillId="0" borderId="11" xfId="4" applyNumberFormat="1" applyFont="1" applyBorder="1" applyAlignment="1">
      <alignment horizontal="center"/>
    </xf>
    <xf numFmtId="0" fontId="2" fillId="0" borderId="12" xfId="4" applyBorder="1"/>
    <xf numFmtId="167" fontId="4" fillId="3" borderId="6" xfId="4" applyNumberFormat="1" applyFont="1" applyFill="1" applyBorder="1" applyAlignment="1">
      <alignment horizontal="center" vertical="center"/>
    </xf>
    <xf numFmtId="169" fontId="4" fillId="3" borderId="6" xfId="4" applyNumberFormat="1" applyFont="1" applyFill="1" applyBorder="1" applyAlignment="1">
      <alignment horizontal="center" vertical="center"/>
    </xf>
    <xf numFmtId="2" fontId="2" fillId="0" borderId="0" xfId="4" applyNumberFormat="1" applyAlignment="1">
      <alignment horizontal="center" vertical="center"/>
    </xf>
    <xf numFmtId="167" fontId="4" fillId="3" borderId="11" xfId="4" applyNumberFormat="1" applyFont="1" applyFill="1" applyBorder="1" applyAlignment="1">
      <alignment horizontal="center" vertical="center"/>
    </xf>
    <xf numFmtId="2" fontId="2" fillId="0" borderId="16" xfId="4" applyNumberFormat="1" applyBorder="1" applyAlignment="1">
      <alignment horizontal="center" vertical="center"/>
    </xf>
    <xf numFmtId="4" fontId="2" fillId="0" borderId="0" xfId="4" applyNumberFormat="1"/>
    <xf numFmtId="0" fontId="2" fillId="0" borderId="17" xfId="4" applyBorder="1"/>
    <xf numFmtId="4" fontId="2" fillId="0" borderId="0" xfId="4" applyNumberFormat="1" applyAlignment="1">
      <alignment horizontal="center" vertical="center"/>
    </xf>
    <xf numFmtId="164" fontId="6" fillId="0" borderId="0" xfId="4" applyNumberFormat="1" applyFont="1" applyAlignment="1">
      <alignment horizontal="center" vertical="center"/>
    </xf>
    <xf numFmtId="2" fontId="2" fillId="0" borderId="18" xfId="2" applyNumberFormat="1" applyFont="1" applyBorder="1" applyAlignment="1">
      <alignment horizontal="center" vertical="center"/>
    </xf>
    <xf numFmtId="170" fontId="10" fillId="0" borderId="0" xfId="1" applyFont="1" applyBorder="1" applyAlignment="1">
      <alignment horizontal="center" vertical="center"/>
    </xf>
    <xf numFmtId="2" fontId="10" fillId="0" borderId="16" xfId="4" applyNumberFormat="1" applyFont="1" applyBorder="1" applyAlignment="1">
      <alignment horizontal="center" vertical="center"/>
    </xf>
    <xf numFmtId="166" fontId="2" fillId="0" borderId="20" xfId="4" applyNumberFormat="1" applyBorder="1" applyAlignment="1">
      <alignment horizontal="left" vertical="center"/>
    </xf>
    <xf numFmtId="0" fontId="2" fillId="0" borderId="21" xfId="4" applyBorder="1" applyAlignment="1">
      <alignment vertical="center"/>
    </xf>
    <xf numFmtId="4" fontId="2" fillId="0" borderId="21" xfId="4" applyNumberFormat="1" applyBorder="1" applyAlignment="1">
      <alignment horizontal="center" vertical="center"/>
    </xf>
    <xf numFmtId="2" fontId="2" fillId="0" borderId="21" xfId="4" applyNumberFormat="1" applyBorder="1" applyAlignment="1">
      <alignment horizontal="center" vertical="center"/>
    </xf>
    <xf numFmtId="164" fontId="6" fillId="0" borderId="21" xfId="4" applyNumberFormat="1" applyFont="1" applyBorder="1" applyAlignment="1">
      <alignment horizontal="center" vertical="center"/>
    </xf>
    <xf numFmtId="2" fontId="2" fillId="0" borderId="21" xfId="2" applyNumberFormat="1" applyFont="1" applyBorder="1" applyAlignment="1">
      <alignment horizontal="center" vertical="center"/>
    </xf>
    <xf numFmtId="167" fontId="4" fillId="3" borderId="24" xfId="4" applyNumberFormat="1" applyFont="1" applyFill="1" applyBorder="1" applyAlignment="1">
      <alignment horizontal="center" vertical="center"/>
    </xf>
    <xf numFmtId="169" fontId="4" fillId="3" borderId="24" xfId="4" applyNumberFormat="1" applyFont="1" applyFill="1" applyBorder="1" applyAlignment="1">
      <alignment horizontal="center" vertical="center"/>
    </xf>
    <xf numFmtId="171" fontId="4" fillId="0" borderId="21" xfId="4" applyNumberFormat="1" applyFont="1" applyBorder="1" applyAlignment="1">
      <alignment horizontal="center" vertical="center"/>
    </xf>
    <xf numFmtId="4" fontId="4" fillId="0" borderId="21" xfId="1" applyNumberFormat="1" applyFont="1" applyBorder="1" applyAlignment="1">
      <alignment horizontal="center" vertical="center"/>
    </xf>
    <xf numFmtId="2" fontId="4" fillId="0" borderId="25" xfId="4" applyNumberFormat="1" applyFont="1" applyBorder="1" applyAlignment="1">
      <alignment horizontal="center" vertical="center"/>
    </xf>
    <xf numFmtId="166" fontId="2" fillId="0" borderId="0" xfId="4" applyNumberFormat="1" applyAlignment="1">
      <alignment horizontal="left" vertical="center"/>
    </xf>
    <xf numFmtId="2" fontId="2" fillId="0" borderId="0" xfId="4" applyNumberFormat="1" applyAlignment="1">
      <alignment horizontal="center"/>
    </xf>
    <xf numFmtId="164" fontId="2" fillId="0" borderId="0" xfId="4" applyNumberFormat="1" applyAlignment="1">
      <alignment horizontal="center"/>
    </xf>
    <xf numFmtId="2" fontId="2" fillId="0" borderId="0" xfId="2" applyNumberFormat="1" applyBorder="1" applyAlignment="1">
      <alignment horizontal="center"/>
    </xf>
    <xf numFmtId="0" fontId="2" fillId="0" borderId="0" xfId="4" applyAlignment="1">
      <alignment horizontal="center"/>
    </xf>
    <xf numFmtId="4" fontId="11" fillId="0" borderId="0" xfId="4" applyNumberFormat="1" applyFont="1" applyAlignment="1">
      <alignment horizontal="center"/>
    </xf>
    <xf numFmtId="2" fontId="4" fillId="0" borderId="0" xfId="4" applyNumberFormat="1" applyFont="1" applyAlignment="1">
      <alignment horizontal="center"/>
    </xf>
    <xf numFmtId="4" fontId="6" fillId="0" borderId="0" xfId="4" applyNumberFormat="1" applyFont="1" applyAlignment="1">
      <alignment horizontal="center"/>
    </xf>
    <xf numFmtId="2" fontId="6" fillId="0" borderId="0" xfId="4" applyNumberFormat="1" applyFont="1" applyAlignment="1">
      <alignment horizontal="center"/>
    </xf>
    <xf numFmtId="4" fontId="12" fillId="0" borderId="0" xfId="4" applyNumberFormat="1" applyFont="1" applyAlignment="1">
      <alignment horizontal="center"/>
    </xf>
    <xf numFmtId="2" fontId="12" fillId="0" borderId="0" xfId="4" applyNumberFormat="1" applyFont="1" applyAlignment="1">
      <alignment horizontal="center"/>
    </xf>
    <xf numFmtId="2" fontId="4" fillId="0" borderId="0" xfId="4" applyNumberFormat="1" applyFont="1" applyAlignment="1">
      <alignment horizontal="right"/>
    </xf>
    <xf numFmtId="49" fontId="13" fillId="0" borderId="0" xfId="4" applyNumberFormat="1" applyFont="1" applyAlignment="1">
      <alignment horizontal="left" vertical="center"/>
    </xf>
    <xf numFmtId="0" fontId="14" fillId="0" borderId="0" xfId="4" applyFont="1" applyAlignment="1">
      <alignment horizontal="left" vertical="center"/>
    </xf>
    <xf numFmtId="4" fontId="14" fillId="0" borderId="0" xfId="4" applyNumberFormat="1" applyFont="1" applyAlignment="1">
      <alignment horizontal="center" vertical="center"/>
    </xf>
    <xf numFmtId="2" fontId="14" fillId="0" borderId="0" xfId="4" applyNumberFormat="1" applyFont="1" applyAlignment="1">
      <alignment horizontal="center" vertical="center"/>
    </xf>
    <xf numFmtId="4" fontId="14" fillId="0" borderId="0" xfId="2" applyNumberFormat="1" applyFont="1" applyBorder="1" applyAlignment="1">
      <alignment horizontal="center" vertical="center"/>
    </xf>
    <xf numFmtId="0" fontId="2" fillId="0" borderId="0" xfId="4" applyAlignment="1">
      <alignment horizontal="left" vertical="center"/>
    </xf>
    <xf numFmtId="0" fontId="15" fillId="0" borderId="0" xfId="4" applyFont="1" applyAlignment="1">
      <alignment horizontal="center"/>
    </xf>
    <xf numFmtId="49" fontId="4" fillId="0" borderId="6" xfId="4" applyNumberFormat="1" applyFont="1" applyBorder="1" applyAlignment="1">
      <alignment horizontal="center" vertical="center" wrapText="1"/>
    </xf>
    <xf numFmtId="49" fontId="4" fillId="4" borderId="6" xfId="4" applyNumberFormat="1" applyFont="1" applyFill="1" applyBorder="1" applyAlignment="1">
      <alignment horizontal="center" vertical="center" wrapText="1"/>
    </xf>
    <xf numFmtId="0" fontId="4" fillId="0" borderId="6" xfId="4" applyFont="1" applyBorder="1" applyAlignment="1">
      <alignment horizontal="center" vertical="center"/>
    </xf>
    <xf numFmtId="49" fontId="4" fillId="0" borderId="6" xfId="4" applyNumberFormat="1" applyFont="1" applyBorder="1" applyAlignment="1">
      <alignment horizontal="centerContinuous" vertical="center"/>
    </xf>
    <xf numFmtId="49" fontId="8" fillId="0" borderId="6" xfId="4" applyNumberFormat="1" applyFont="1" applyBorder="1" applyAlignment="1">
      <alignment horizontal="center" vertical="center" wrapText="1"/>
    </xf>
    <xf numFmtId="49" fontId="8" fillId="4" borderId="6" xfId="4" applyNumberFormat="1" applyFont="1" applyFill="1" applyBorder="1" applyAlignment="1">
      <alignment horizontal="center" vertical="center"/>
    </xf>
    <xf numFmtId="0" fontId="8" fillId="0" borderId="6" xfId="4" applyFont="1" applyBorder="1" applyAlignment="1">
      <alignment horizontal="center" vertical="center"/>
    </xf>
    <xf numFmtId="49" fontId="8" fillId="0" borderId="6" xfId="4" applyNumberFormat="1" applyFont="1" applyBorder="1" applyAlignment="1">
      <alignment horizontal="centerContinuous" vertical="center"/>
    </xf>
    <xf numFmtId="49" fontId="13" fillId="0" borderId="6" xfId="4" applyNumberFormat="1" applyFont="1" applyBorder="1" applyAlignment="1">
      <alignment horizontal="center" vertical="center"/>
    </xf>
    <xf numFmtId="49" fontId="13" fillId="0" borderId="6" xfId="4" applyNumberFormat="1" applyFont="1" applyBorder="1" applyAlignment="1">
      <alignment horizontal="center"/>
    </xf>
    <xf numFmtId="49" fontId="13" fillId="4" borderId="6" xfId="4" applyNumberFormat="1" applyFont="1" applyFill="1" applyBorder="1" applyAlignment="1">
      <alignment horizontal="center"/>
    </xf>
    <xf numFmtId="166" fontId="2" fillId="0" borderId="6" xfId="4" applyNumberFormat="1" applyBorder="1" applyAlignment="1">
      <alignment horizontal="center" vertical="center"/>
    </xf>
    <xf numFmtId="0" fontId="2" fillId="0" borderId="6" xfId="4" applyBorder="1" applyAlignment="1">
      <alignment horizontal="left" vertical="center" wrapText="1"/>
    </xf>
    <xf numFmtId="167" fontId="2" fillId="5" borderId="6" xfId="4" applyNumberFormat="1" applyFill="1" applyBorder="1" applyAlignment="1" applyProtection="1">
      <alignment horizontal="center" vertical="center"/>
      <protection locked="0"/>
    </xf>
    <xf numFmtId="167" fontId="2" fillId="6" borderId="6" xfId="4" applyNumberFormat="1" applyFill="1" applyBorder="1" applyAlignment="1">
      <alignment horizontal="center" vertical="center"/>
    </xf>
    <xf numFmtId="169" fontId="2" fillId="6" borderId="6" xfId="2" applyNumberFormat="1" applyFont="1" applyFill="1" applyBorder="1" applyAlignment="1">
      <alignment horizontal="center" vertical="center"/>
    </xf>
    <xf numFmtId="169" fontId="2" fillId="6" borderId="6" xfId="4" applyNumberFormat="1" applyFill="1" applyBorder="1" applyAlignment="1">
      <alignment horizontal="center" vertical="center"/>
    </xf>
    <xf numFmtId="169" fontId="2" fillId="6" borderId="30" xfId="2" applyNumberFormat="1" applyFont="1" applyFill="1" applyBorder="1" applyAlignment="1">
      <alignment horizontal="center" vertical="center"/>
    </xf>
    <xf numFmtId="169" fontId="2" fillId="0" borderId="26" xfId="4" applyNumberFormat="1" applyBorder="1" applyAlignment="1">
      <alignment vertical="center"/>
    </xf>
    <xf numFmtId="4" fontId="2" fillId="0" borderId="6" xfId="4" applyNumberFormat="1" applyBorder="1" applyAlignment="1">
      <alignment horizontal="center" vertical="center" wrapText="1"/>
    </xf>
    <xf numFmtId="0" fontId="16" fillId="0" borderId="0" xfId="4" applyFont="1" applyAlignment="1">
      <alignment vertical="center"/>
    </xf>
    <xf numFmtId="164" fontId="4" fillId="0" borderId="0" xfId="4" applyNumberFormat="1" applyFont="1" applyAlignment="1">
      <alignment horizontal="right" vertical="center"/>
    </xf>
    <xf numFmtId="169" fontId="4" fillId="6" borderId="8" xfId="2" applyNumberFormat="1" applyFont="1" applyFill="1" applyBorder="1" applyAlignment="1">
      <alignment horizontal="center" vertical="center"/>
    </xf>
    <xf numFmtId="169" fontId="4" fillId="6" borderId="8" xfId="4" applyNumberFormat="1" applyFont="1" applyFill="1" applyBorder="1" applyAlignment="1">
      <alignment horizontal="center" vertical="center"/>
    </xf>
    <xf numFmtId="169" fontId="4" fillId="0" borderId="27" xfId="4" applyNumberFormat="1" applyFont="1" applyBorder="1" applyAlignment="1">
      <alignment horizontal="center" vertical="center"/>
    </xf>
    <xf numFmtId="4" fontId="4" fillId="0" borderId="29" xfId="4" applyNumberFormat="1" applyFont="1" applyBorder="1" applyAlignment="1">
      <alignment horizontal="center" vertical="center"/>
    </xf>
    <xf numFmtId="0" fontId="4" fillId="0" borderId="0" xfId="4" applyFont="1" applyAlignment="1">
      <alignment horizontal="centerContinuous"/>
    </xf>
    <xf numFmtId="169" fontId="4" fillId="0" borderId="0" xfId="2" applyNumberFormat="1" applyFont="1" applyFill="1" applyBorder="1" applyAlignment="1">
      <alignment horizontal="center" vertical="center"/>
    </xf>
    <xf numFmtId="169" fontId="4" fillId="0" borderId="0" xfId="4" applyNumberFormat="1" applyFont="1" applyAlignment="1">
      <alignment horizontal="center" vertical="center"/>
    </xf>
    <xf numFmtId="4" fontId="4" fillId="0" borderId="0" xfId="4" applyNumberFormat="1" applyFont="1" applyAlignment="1">
      <alignment horizontal="center" vertical="center"/>
    </xf>
    <xf numFmtId="0" fontId="17" fillId="0" borderId="0" xfId="4" applyFont="1" applyAlignment="1">
      <alignment horizontal="centerContinuous"/>
    </xf>
    <xf numFmtId="0" fontId="18" fillId="4" borderId="9" xfId="4" applyFont="1" applyFill="1" applyBorder="1" applyAlignment="1">
      <alignment vertical="center"/>
    </xf>
    <xf numFmtId="0" fontId="19" fillId="4" borderId="28" xfId="4" applyFont="1" applyFill="1" applyBorder="1"/>
    <xf numFmtId="0" fontId="19" fillId="4" borderId="29" xfId="4" applyFont="1" applyFill="1" applyBorder="1"/>
    <xf numFmtId="2" fontId="19" fillId="4" borderId="6" xfId="4" applyNumberFormat="1" applyFont="1" applyFill="1" applyBorder="1"/>
    <xf numFmtId="0" fontId="19" fillId="4" borderId="6" xfId="4" applyFont="1" applyFill="1" applyBorder="1"/>
    <xf numFmtId="0" fontId="19" fillId="4" borderId="0" xfId="4" applyFont="1" applyFill="1"/>
    <xf numFmtId="0" fontId="8" fillId="0" borderId="0" xfId="4" applyFont="1"/>
    <xf numFmtId="49" fontId="20" fillId="4" borderId="9" xfId="4" applyNumberFormat="1" applyFont="1" applyFill="1" applyBorder="1" applyAlignment="1">
      <alignment vertical="center"/>
    </xf>
    <xf numFmtId="49" fontId="20" fillId="4" borderId="28" xfId="4" applyNumberFormat="1" applyFont="1" applyFill="1" applyBorder="1" applyAlignment="1">
      <alignment vertical="center"/>
    </xf>
    <xf numFmtId="49" fontId="20" fillId="4" borderId="28" xfId="4" applyNumberFormat="1" applyFont="1" applyFill="1" applyBorder="1" applyAlignment="1">
      <alignment horizontal="right" vertical="center"/>
    </xf>
    <xf numFmtId="49" fontId="20" fillId="4" borderId="29" xfId="4" applyNumberFormat="1" applyFont="1" applyFill="1" applyBorder="1" applyAlignment="1">
      <alignment horizontal="left" vertical="center"/>
    </xf>
    <xf numFmtId="2" fontId="20" fillId="4" borderId="6" xfId="4" applyNumberFormat="1" applyFont="1" applyFill="1" applyBorder="1" applyAlignment="1">
      <alignment horizontal="right" vertical="center"/>
    </xf>
    <xf numFmtId="49" fontId="20" fillId="4" borderId="6" xfId="4" applyNumberFormat="1" applyFont="1" applyFill="1" applyBorder="1" applyAlignment="1">
      <alignment vertical="center"/>
    </xf>
    <xf numFmtId="49" fontId="20" fillId="4" borderId="0" xfId="4" applyNumberFormat="1" applyFont="1" applyFill="1" applyAlignment="1">
      <alignment vertical="center"/>
    </xf>
    <xf numFmtId="49" fontId="20" fillId="4" borderId="0" xfId="4" applyNumberFormat="1" applyFont="1" applyFill="1" applyAlignment="1">
      <alignment horizontal="center" vertical="center"/>
    </xf>
    <xf numFmtId="49" fontId="19" fillId="4" borderId="9" xfId="4" applyNumberFormat="1" applyFont="1" applyFill="1" applyBorder="1" applyAlignment="1">
      <alignment horizontal="left" vertical="center"/>
    </xf>
    <xf numFmtId="49" fontId="20" fillId="4" borderId="28" xfId="4" applyNumberFormat="1" applyFont="1" applyFill="1" applyBorder="1" applyAlignment="1">
      <alignment horizontal="left" vertical="center"/>
    </xf>
    <xf numFmtId="10" fontId="21" fillId="4" borderId="28" xfId="3" applyNumberFormat="1" applyFont="1" applyFill="1" applyBorder="1" applyAlignment="1" applyProtection="1">
      <alignment horizontal="center"/>
    </xf>
    <xf numFmtId="172" fontId="19" fillId="4" borderId="6" xfId="4" applyNumberFormat="1" applyFont="1" applyFill="1" applyBorder="1"/>
    <xf numFmtId="2" fontId="21" fillId="4" borderId="13" xfId="2" applyNumberFormat="1" applyFont="1" applyFill="1" applyBorder="1" applyAlignment="1">
      <alignment horizontal="left"/>
    </xf>
    <xf numFmtId="0" fontId="20" fillId="4" borderId="0" xfId="4" applyFont="1" applyFill="1" applyAlignment="1">
      <alignment horizontal="centerContinuous"/>
    </xf>
    <xf numFmtId="4" fontId="19" fillId="4" borderId="0" xfId="4" applyNumberFormat="1" applyFont="1" applyFill="1" applyAlignment="1">
      <alignment horizontal="center"/>
    </xf>
    <xf numFmtId="2" fontId="21" fillId="4" borderId="19" xfId="2" applyNumberFormat="1" applyFont="1" applyFill="1" applyBorder="1" applyAlignment="1">
      <alignment horizontal="left"/>
    </xf>
    <xf numFmtId="0" fontId="6" fillId="0" borderId="0" xfId="4" applyFont="1" applyAlignment="1">
      <alignment horizontal="centerContinuous"/>
    </xf>
    <xf numFmtId="49" fontId="19" fillId="4" borderId="0" xfId="4" applyNumberFormat="1" applyFont="1" applyFill="1" applyAlignment="1">
      <alignment horizontal="left" vertical="center"/>
    </xf>
    <xf numFmtId="49" fontId="20" fillId="4" borderId="0" xfId="4" applyNumberFormat="1" applyFont="1" applyFill="1" applyAlignment="1">
      <alignment horizontal="left" vertical="center"/>
    </xf>
    <xf numFmtId="10" fontId="21" fillId="4" borderId="0" xfId="3" applyNumberFormat="1" applyFont="1" applyFill="1" applyBorder="1" applyAlignment="1" applyProtection="1">
      <alignment horizontal="center"/>
    </xf>
    <xf numFmtId="172" fontId="19" fillId="4" borderId="0" xfId="4" applyNumberFormat="1" applyFont="1" applyFill="1"/>
    <xf numFmtId="2" fontId="21" fillId="4" borderId="0" xfId="2" applyNumberFormat="1" applyFont="1" applyFill="1" applyBorder="1" applyAlignment="1">
      <alignment horizontal="left"/>
    </xf>
    <xf numFmtId="0" fontId="2" fillId="0" borderId="0" xfId="4" applyAlignment="1">
      <alignment horizontal="right"/>
    </xf>
    <xf numFmtId="49" fontId="22" fillId="0" borderId="0" xfId="4" applyNumberFormat="1" applyFont="1" applyAlignment="1">
      <alignment horizontal="left" vertical="center"/>
    </xf>
    <xf numFmtId="0" fontId="1" fillId="0" borderId="0" xfId="5"/>
    <xf numFmtId="0" fontId="13" fillId="0" borderId="0" xfId="4" applyFont="1" applyAlignment="1">
      <alignment horizontal="left" vertical="center"/>
    </xf>
    <xf numFmtId="0" fontId="23" fillId="0" borderId="0" xfId="4" applyFont="1" applyAlignment="1">
      <alignment vertical="center"/>
    </xf>
    <xf numFmtId="0" fontId="24" fillId="0" borderId="0" xfId="4" applyFont="1"/>
    <xf numFmtId="49" fontId="6" fillId="0" borderId="0" xfId="4" applyNumberFormat="1" applyFont="1" applyAlignment="1">
      <alignment horizontal="center"/>
    </xf>
    <xf numFmtId="0" fontId="2" fillId="0" borderId="21" xfId="4" applyBorder="1"/>
    <xf numFmtId="2" fontId="2" fillId="0" borderId="21" xfId="4" applyNumberFormat="1" applyBorder="1" applyAlignment="1">
      <alignment horizontal="center"/>
    </xf>
    <xf numFmtId="2" fontId="6" fillId="0" borderId="21" xfId="4" applyNumberFormat="1" applyFont="1" applyBorder="1" applyAlignment="1">
      <alignment horizontal="center"/>
    </xf>
    <xf numFmtId="164" fontId="6" fillId="0" borderId="0" xfId="4" applyNumberFormat="1" applyFont="1" applyAlignment="1">
      <alignment horizontal="center"/>
    </xf>
    <xf numFmtId="2" fontId="2" fillId="0" borderId="21" xfId="2" applyNumberFormat="1" applyBorder="1" applyAlignment="1">
      <alignment horizontal="center"/>
    </xf>
    <xf numFmtId="0" fontId="6" fillId="0" borderId="0" xfId="4" applyFont="1" applyAlignment="1">
      <alignment horizontal="left"/>
    </xf>
    <xf numFmtId="0" fontId="4" fillId="0" borderId="19" xfId="4" applyFont="1" applyBorder="1" applyAlignment="1">
      <alignment horizontal="center" vertical="center"/>
    </xf>
    <xf numFmtId="0" fontId="4" fillId="0" borderId="0" xfId="4" applyFont="1" applyAlignment="1">
      <alignment horizontal="center" vertical="center"/>
    </xf>
    <xf numFmtId="0" fontId="4" fillId="0" borderId="18" xfId="4" applyFont="1" applyBorder="1" applyAlignment="1">
      <alignment horizontal="center" vertical="center"/>
    </xf>
    <xf numFmtId="0" fontId="4" fillId="0" borderId="22" xfId="4" applyFont="1" applyBorder="1" applyAlignment="1">
      <alignment horizontal="center" vertical="center"/>
    </xf>
    <xf numFmtId="0" fontId="4" fillId="0" borderId="21" xfId="4" applyFont="1" applyBorder="1" applyAlignment="1">
      <alignment horizontal="center" vertical="center"/>
    </xf>
    <xf numFmtId="0" fontId="4" fillId="0" borderId="23" xfId="4" applyFont="1" applyBorder="1" applyAlignment="1">
      <alignment horizontal="center" vertical="center"/>
    </xf>
    <xf numFmtId="49" fontId="6" fillId="0" borderId="0" xfId="4" applyNumberFormat="1" applyFont="1" applyAlignment="1">
      <alignment horizontal="center" vertical="center"/>
    </xf>
    <xf numFmtId="169" fontId="2" fillId="2" borderId="26" xfId="4" applyNumberFormat="1" applyFill="1" applyBorder="1" applyAlignment="1" applyProtection="1">
      <alignment horizontal="center" vertical="center"/>
      <protection locked="0"/>
    </xf>
    <xf numFmtId="169" fontId="2" fillId="2" borderId="27" xfId="4" applyNumberFormat="1" applyFill="1" applyBorder="1" applyAlignment="1" applyProtection="1">
      <alignment horizontal="center" vertical="center"/>
      <protection locked="0"/>
    </xf>
    <xf numFmtId="4" fontId="2" fillId="0" borderId="26" xfId="4" applyNumberFormat="1" applyBorder="1" applyAlignment="1">
      <alignment horizontal="center" vertical="center" wrapText="1"/>
    </xf>
    <xf numFmtId="4" fontId="2" fillId="0" borderId="27" xfId="4" applyNumberFormat="1" applyBorder="1" applyAlignment="1">
      <alignment horizontal="center" vertical="center" wrapText="1"/>
    </xf>
    <xf numFmtId="166" fontId="4" fillId="0" borderId="9" xfId="4" applyNumberFormat="1" applyFont="1" applyBorder="1" applyAlignment="1">
      <alignment horizontal="center" vertical="center" wrapText="1"/>
    </xf>
    <xf numFmtId="166" fontId="4" fillId="0" borderId="28" xfId="4" applyNumberFormat="1" applyFont="1" applyBorder="1" applyAlignment="1">
      <alignment horizontal="center" vertical="center" wrapText="1"/>
    </xf>
    <xf numFmtId="166" fontId="4" fillId="0" borderId="29" xfId="4" applyNumberFormat="1" applyFont="1" applyBorder="1" applyAlignment="1">
      <alignment horizontal="center" vertical="center" wrapText="1"/>
    </xf>
    <xf numFmtId="4" fontId="4" fillId="0" borderId="0" xfId="4" applyNumberFormat="1" applyFont="1" applyAlignment="1">
      <alignment horizontal="center" vertical="center" wrapText="1"/>
    </xf>
    <xf numFmtId="49" fontId="4" fillId="2" borderId="0" xfId="4" applyNumberFormat="1" applyFont="1" applyFill="1" applyAlignment="1" applyProtection="1">
      <alignment horizontal="left" vertical="center"/>
      <protection locked="0"/>
    </xf>
    <xf numFmtId="2" fontId="4" fillId="2" borderId="0" xfId="4" applyNumberFormat="1" applyFont="1" applyFill="1" applyAlignment="1" applyProtection="1">
      <alignment horizontal="left" vertical="center"/>
      <protection locked="0"/>
    </xf>
    <xf numFmtId="0" fontId="4" fillId="0" borderId="1" xfId="4" applyFont="1" applyBorder="1" applyAlignment="1">
      <alignment horizontal="left" vertical="center"/>
    </xf>
    <xf numFmtId="167" fontId="2" fillId="2" borderId="7" xfId="4" applyNumberFormat="1" applyFill="1" applyBorder="1" applyAlignment="1" applyProtection="1">
      <alignment horizontal="center" vertical="center"/>
      <protection locked="0"/>
    </xf>
    <xf numFmtId="166" fontId="4" fillId="0" borderId="13" xfId="4" applyNumberFormat="1" applyFont="1" applyBorder="1" applyAlignment="1">
      <alignment horizontal="center" vertical="center"/>
    </xf>
    <xf numFmtId="166" fontId="4" fillId="0" borderId="14" xfId="4" applyNumberFormat="1" applyFont="1" applyBorder="1" applyAlignment="1">
      <alignment horizontal="center" vertical="center"/>
    </xf>
    <xf numFmtId="166" fontId="4" fillId="0" borderId="15" xfId="4" applyNumberFormat="1" applyFont="1" applyBorder="1" applyAlignment="1">
      <alignment horizontal="center" vertical="center"/>
    </xf>
  </cellXfs>
  <cellStyles count="6">
    <cellStyle name="Komma" xfId="1" builtinId="3"/>
    <cellStyle name="Prozent" xfId="3" builtinId="5"/>
    <cellStyle name="Standard" xfId="0" builtinId="0"/>
    <cellStyle name="Standard 2" xfId="4" xr:uid="{17AF1791-2BF9-4E8D-9E72-32C806A8E691}"/>
    <cellStyle name="Standard 4 5" xfId="5" xr:uid="{7A9A0EEE-4857-4C7A-824B-4EF708DC123C}"/>
    <cellStyle name="Währung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CDE7A-E1DE-42BB-8DAD-81A3A14A4074}">
  <dimension ref="A1:U63"/>
  <sheetViews>
    <sheetView showGridLines="0" tabSelected="1" topLeftCell="D1" zoomScaleNormal="100" workbookViewId="0">
      <selection activeCell="E5" sqref="E5:I5"/>
    </sheetView>
  </sheetViews>
  <sheetFormatPr baseColWidth="10" defaultColWidth="9.875" defaultRowHeight="12.75" x14ac:dyDescent="0.2"/>
  <cols>
    <col min="1" max="3" width="9" style="4" hidden="1" customWidth="1"/>
    <col min="4" max="4" width="5.5" style="4" customWidth="1"/>
    <col min="5" max="5" width="23.25" style="4" customWidth="1"/>
    <col min="6" max="6" width="6.75" style="4" customWidth="1"/>
    <col min="7" max="7" width="8.625" style="4" customWidth="1"/>
    <col min="8" max="8" width="9" style="4" hidden="1" customWidth="1"/>
    <col min="9" max="9" width="8.625" style="4" customWidth="1"/>
    <col min="10" max="10" width="8.875" style="4" customWidth="1"/>
    <col min="11" max="11" width="8.125" style="4" customWidth="1"/>
    <col min="12" max="12" width="9.875" style="4" customWidth="1"/>
    <col min="13" max="13" width="10.875" style="4" customWidth="1"/>
    <col min="14" max="14" width="10.5" style="4" customWidth="1"/>
    <col min="15" max="15" width="9" style="4" customWidth="1"/>
    <col min="16" max="16" width="9.125" style="4" customWidth="1"/>
    <col min="17" max="17" width="14.5" style="4" customWidth="1"/>
    <col min="18" max="18" width="12.25" style="4" bestFit="1" customWidth="1"/>
    <col min="19" max="19" width="12.375" style="4" customWidth="1"/>
    <col min="20" max="20" width="3.875" style="4" customWidth="1"/>
    <col min="21" max="16384" width="9.875" style="4"/>
  </cols>
  <sheetData>
    <row r="1" spans="4:21" ht="15.75" x14ac:dyDescent="0.2">
      <c r="D1" s="1" t="s">
        <v>0</v>
      </c>
      <c r="E1" s="2"/>
      <c r="F1" s="3"/>
      <c r="J1" s="5"/>
      <c r="K1" s="6" t="s">
        <v>1</v>
      </c>
      <c r="L1" s="7"/>
      <c r="M1" s="7"/>
      <c r="N1" s="7"/>
      <c r="O1" s="7"/>
      <c r="P1" s="8"/>
      <c r="R1" s="9" t="s">
        <v>2</v>
      </c>
      <c r="S1" s="10">
        <v>46235</v>
      </c>
    </row>
    <row r="2" spans="4:21" s="14" customFormat="1" ht="24" customHeight="1" x14ac:dyDescent="0.2">
      <c r="D2" s="11" t="s">
        <v>3</v>
      </c>
      <c r="E2" s="12"/>
      <c r="F2" s="13"/>
      <c r="I2" s="15"/>
      <c r="J2" s="16"/>
      <c r="K2" s="17"/>
      <c r="L2" s="18"/>
      <c r="M2" s="17" t="s">
        <v>4</v>
      </c>
      <c r="N2" s="19"/>
      <c r="O2" s="198"/>
      <c r="P2" s="198"/>
      <c r="Q2" s="198"/>
      <c r="R2" s="9" t="s">
        <v>5</v>
      </c>
      <c r="S2" s="20">
        <v>46235</v>
      </c>
    </row>
    <row r="3" spans="4:21" s="14" customFormat="1" ht="16.5" customHeight="1" x14ac:dyDescent="0.2">
      <c r="D3" s="11"/>
      <c r="E3" s="12"/>
      <c r="F3" s="13"/>
      <c r="I3" s="15"/>
      <c r="J3" s="16" t="s">
        <v>6</v>
      </c>
      <c r="K3" s="21"/>
      <c r="L3" s="12" t="s">
        <v>7</v>
      </c>
      <c r="M3" s="19"/>
      <c r="N3" s="19"/>
      <c r="O3" s="22"/>
      <c r="P3" s="22"/>
      <c r="Q3" s="22"/>
      <c r="R3" s="9"/>
      <c r="S3" s="20"/>
    </row>
    <row r="4" spans="4:21" s="14" customFormat="1" x14ac:dyDescent="0.2">
      <c r="D4" s="23" t="s">
        <v>8</v>
      </c>
      <c r="E4" s="18" t="s">
        <v>9</v>
      </c>
      <c r="F4" s="24"/>
      <c r="J4" s="25" t="s">
        <v>10</v>
      </c>
      <c r="K4" s="4"/>
      <c r="L4" s="13" t="s">
        <v>11</v>
      </c>
      <c r="M4" s="4"/>
      <c r="R4" s="9" t="s">
        <v>12</v>
      </c>
      <c r="S4" s="26" t="s">
        <v>13</v>
      </c>
    </row>
    <row r="5" spans="4:21" s="14" customFormat="1" x14ac:dyDescent="0.2">
      <c r="D5" s="23" t="s">
        <v>14</v>
      </c>
      <c r="E5" s="199"/>
      <c r="F5" s="199"/>
      <c r="G5" s="199"/>
      <c r="H5" s="199"/>
      <c r="I5" s="199"/>
      <c r="J5" s="12" t="s">
        <v>15</v>
      </c>
      <c r="K5" s="4"/>
      <c r="L5" s="200"/>
      <c r="M5" s="200"/>
      <c r="N5" s="200"/>
      <c r="O5" s="200"/>
      <c r="P5" s="200"/>
      <c r="Q5" s="200"/>
      <c r="R5" s="9" t="s">
        <v>16</v>
      </c>
      <c r="S5" s="27"/>
    </row>
    <row r="6" spans="4:21" s="33" customFormat="1" ht="15.75" thickBot="1" x14ac:dyDescent="0.3">
      <c r="D6" s="12" t="s">
        <v>17</v>
      </c>
      <c r="E6" s="18">
        <v>55</v>
      </c>
      <c r="F6" s="4"/>
      <c r="G6" s="4"/>
      <c r="H6" s="4"/>
      <c r="I6" s="28"/>
      <c r="J6" s="29" t="s">
        <v>18</v>
      </c>
      <c r="K6" s="4"/>
      <c r="L6" s="201" t="s">
        <v>19</v>
      </c>
      <c r="M6" s="201"/>
      <c r="N6" s="201"/>
      <c r="O6" s="201"/>
      <c r="P6" s="30"/>
      <c r="Q6" s="31"/>
      <c r="R6" s="9" t="s">
        <v>16</v>
      </c>
      <c r="S6" s="32" t="s">
        <v>20</v>
      </c>
    </row>
    <row r="7" spans="4:21" ht="37.5" x14ac:dyDescent="0.2">
      <c r="D7" s="34" t="s">
        <v>21</v>
      </c>
      <c r="E7" s="35" t="s">
        <v>22</v>
      </c>
      <c r="F7" s="35" t="s">
        <v>23</v>
      </c>
      <c r="G7" s="35" t="s">
        <v>24</v>
      </c>
      <c r="H7" s="35"/>
      <c r="I7" s="35" t="s">
        <v>25</v>
      </c>
      <c r="J7" s="36" t="s">
        <v>26</v>
      </c>
      <c r="K7" s="36" t="s">
        <v>27</v>
      </c>
      <c r="L7" s="37" t="s">
        <v>28</v>
      </c>
      <c r="M7" s="37"/>
      <c r="N7" s="37"/>
      <c r="O7" s="38" t="s">
        <v>29</v>
      </c>
      <c r="P7" s="36" t="s">
        <v>30</v>
      </c>
      <c r="Q7" s="36" t="s">
        <v>31</v>
      </c>
      <c r="R7" s="36" t="s">
        <v>32</v>
      </c>
      <c r="S7" s="39" t="s">
        <v>33</v>
      </c>
    </row>
    <row r="8" spans="4:21" x14ac:dyDescent="0.2">
      <c r="D8" s="40" t="s">
        <v>34</v>
      </c>
      <c r="E8" s="41"/>
      <c r="F8" s="41" t="s">
        <v>34</v>
      </c>
      <c r="G8" s="41" t="s">
        <v>34</v>
      </c>
      <c r="H8" s="41"/>
      <c r="I8" s="42" t="s">
        <v>35</v>
      </c>
      <c r="J8" s="42" t="s">
        <v>36</v>
      </c>
      <c r="K8" s="42" t="s">
        <v>37</v>
      </c>
      <c r="L8" s="43" t="s">
        <v>38</v>
      </c>
      <c r="M8" s="43" t="s">
        <v>39</v>
      </c>
      <c r="N8" s="43" t="s">
        <v>40</v>
      </c>
      <c r="O8" s="42" t="s">
        <v>41</v>
      </c>
      <c r="P8" s="42" t="s">
        <v>42</v>
      </c>
      <c r="Q8" s="42" t="s">
        <v>43</v>
      </c>
      <c r="R8" s="42" t="s">
        <v>44</v>
      </c>
      <c r="S8" s="44" t="s">
        <v>43</v>
      </c>
    </row>
    <row r="9" spans="4:21" x14ac:dyDescent="0.2">
      <c r="D9" s="45" t="s">
        <v>45</v>
      </c>
      <c r="E9" s="46" t="s">
        <v>46</v>
      </c>
      <c r="F9" s="46" t="s">
        <v>47</v>
      </c>
      <c r="G9" s="46" t="s">
        <v>48</v>
      </c>
      <c r="H9" s="46"/>
      <c r="I9" s="46" t="s">
        <v>49</v>
      </c>
      <c r="J9" s="46" t="s">
        <v>50</v>
      </c>
      <c r="K9" s="46" t="s">
        <v>51</v>
      </c>
      <c r="L9" s="46" t="s">
        <v>52</v>
      </c>
      <c r="M9" s="46" t="s">
        <v>53</v>
      </c>
      <c r="N9" s="46" t="s">
        <v>54</v>
      </c>
      <c r="O9" s="46" t="s">
        <v>55</v>
      </c>
      <c r="P9" s="46" t="s">
        <v>56</v>
      </c>
      <c r="Q9" s="46" t="s">
        <v>57</v>
      </c>
      <c r="R9" s="46" t="s">
        <v>58</v>
      </c>
      <c r="S9" s="47" t="s">
        <v>59</v>
      </c>
    </row>
    <row r="10" spans="4:21" ht="18.75" customHeight="1" x14ac:dyDescent="0.2">
      <c r="D10" s="48" t="s">
        <v>45</v>
      </c>
      <c r="E10" s="49" t="s">
        <v>60</v>
      </c>
      <c r="F10" s="50" t="s">
        <v>61</v>
      </c>
      <c r="G10" s="50">
        <v>370.72</v>
      </c>
      <c r="H10" s="50"/>
      <c r="I10" s="51">
        <f>G10*M10/$M$10</f>
        <v>370.72</v>
      </c>
      <c r="J10" s="52" t="e">
        <f>$S$10/Q10</f>
        <v>#DIV/0!</v>
      </c>
      <c r="K10" s="53" t="e">
        <f>G10*J10</f>
        <v>#DIV/0!</v>
      </c>
      <c r="L10" s="54">
        <v>6</v>
      </c>
      <c r="M10" s="50">
        <v>25.08</v>
      </c>
      <c r="N10" s="50">
        <v>301</v>
      </c>
      <c r="O10" s="52" t="e">
        <f>K10*M10/$M$10</f>
        <v>#DIV/0!</v>
      </c>
      <c r="P10" s="55" t="e">
        <f>K10*M10</f>
        <v>#DIV/0!</v>
      </c>
      <c r="Q10" s="56"/>
      <c r="R10" s="57" t="e">
        <f>G10/Q10*M10/$M$10</f>
        <v>#DIV/0!</v>
      </c>
      <c r="S10" s="202"/>
    </row>
    <row r="11" spans="4:21" ht="17.25" customHeight="1" x14ac:dyDescent="0.2">
      <c r="D11" s="48" t="s">
        <v>62</v>
      </c>
      <c r="E11" s="58" t="s">
        <v>63</v>
      </c>
      <c r="F11" s="50" t="s">
        <v>61</v>
      </c>
      <c r="G11" s="59">
        <v>46.9</v>
      </c>
      <c r="H11" s="59"/>
      <c r="I11" s="51">
        <f t="shared" ref="I11:I14" si="0">G11*M11/$M$10</f>
        <v>46.9</v>
      </c>
      <c r="J11" s="52" t="e">
        <f>$S$10/Q11</f>
        <v>#DIV/0!</v>
      </c>
      <c r="K11" s="53" t="e">
        <f>G11*J11</f>
        <v>#DIV/0!</v>
      </c>
      <c r="L11" s="54">
        <v>6</v>
      </c>
      <c r="M11" s="50">
        <v>25.08</v>
      </c>
      <c r="N11" s="50">
        <v>301</v>
      </c>
      <c r="O11" s="52" t="e">
        <f t="shared" ref="O11:O14" si="1">K11*M11/$M$10</f>
        <v>#DIV/0!</v>
      </c>
      <c r="P11" s="55" t="e">
        <f>K11*M11</f>
        <v>#DIV/0!</v>
      </c>
      <c r="Q11" s="56"/>
      <c r="R11" s="57" t="e">
        <f>G11/Q11*M11/$M$10</f>
        <v>#DIV/0!</v>
      </c>
      <c r="S11" s="202"/>
    </row>
    <row r="12" spans="4:21" ht="17.25" customHeight="1" x14ac:dyDescent="0.2">
      <c r="D12" s="48" t="s">
        <v>64</v>
      </c>
      <c r="E12" s="58" t="s">
        <v>65</v>
      </c>
      <c r="F12" s="50" t="s">
        <v>61</v>
      </c>
      <c r="G12" s="60">
        <v>55.34</v>
      </c>
      <c r="H12" s="60"/>
      <c r="I12" s="51">
        <f t="shared" si="0"/>
        <v>55.340000000000011</v>
      </c>
      <c r="J12" s="52" t="e">
        <f>$S$10/Q12</f>
        <v>#DIV/0!</v>
      </c>
      <c r="K12" s="53" t="e">
        <f>G12*J12</f>
        <v>#DIV/0!</v>
      </c>
      <c r="L12" s="54">
        <v>6</v>
      </c>
      <c r="M12" s="50">
        <v>25.08</v>
      </c>
      <c r="N12" s="50">
        <v>301</v>
      </c>
      <c r="O12" s="52" t="e">
        <f t="shared" si="1"/>
        <v>#DIV/0!</v>
      </c>
      <c r="P12" s="55" t="e">
        <f>K12*M12</f>
        <v>#DIV/0!</v>
      </c>
      <c r="Q12" s="56"/>
      <c r="R12" s="57" t="e">
        <f t="shared" ref="R12:R14" si="2">G12/Q12*M12/$M$10</f>
        <v>#DIV/0!</v>
      </c>
      <c r="S12" s="202"/>
    </row>
    <row r="13" spans="4:21" ht="17.25" customHeight="1" x14ac:dyDescent="0.2">
      <c r="D13" s="48" t="s">
        <v>66</v>
      </c>
      <c r="E13" s="58" t="s">
        <v>67</v>
      </c>
      <c r="F13" s="50" t="s">
        <v>61</v>
      </c>
      <c r="G13" s="61">
        <v>37.020000000000003</v>
      </c>
      <c r="H13" s="61"/>
      <c r="I13" s="51">
        <f t="shared" si="0"/>
        <v>37.020000000000003</v>
      </c>
      <c r="J13" s="51" t="e">
        <f>$S$10/Q13</f>
        <v>#DIV/0!</v>
      </c>
      <c r="K13" s="51" t="e">
        <f>G13*J13</f>
        <v>#DIV/0!</v>
      </c>
      <c r="L13" s="54">
        <v>6</v>
      </c>
      <c r="M13" s="50">
        <v>25.08</v>
      </c>
      <c r="N13" s="50">
        <v>301</v>
      </c>
      <c r="O13" s="52" t="e">
        <f t="shared" si="1"/>
        <v>#DIV/0!</v>
      </c>
      <c r="P13" s="55" t="e">
        <f>K13*M13</f>
        <v>#DIV/0!</v>
      </c>
      <c r="Q13" s="56"/>
      <c r="R13" s="57" t="e">
        <f t="shared" si="2"/>
        <v>#DIV/0!</v>
      </c>
      <c r="S13" s="202"/>
    </row>
    <row r="14" spans="4:21" ht="17.25" customHeight="1" x14ac:dyDescent="0.2">
      <c r="D14" s="48" t="s">
        <v>68</v>
      </c>
      <c r="E14" s="58" t="s">
        <v>69</v>
      </c>
      <c r="F14" s="50" t="s">
        <v>70</v>
      </c>
      <c r="G14" s="62">
        <v>12.74</v>
      </c>
      <c r="H14" s="62"/>
      <c r="I14" s="51">
        <f t="shared" si="0"/>
        <v>4.4041387559808616</v>
      </c>
      <c r="J14" s="52" t="e">
        <f>$S$10/Q14</f>
        <v>#DIV/0!</v>
      </c>
      <c r="K14" s="53" t="e">
        <f>G14*J14</f>
        <v>#DIV/0!</v>
      </c>
      <c r="L14" s="54">
        <v>2</v>
      </c>
      <c r="M14" s="50">
        <v>8.67</v>
      </c>
      <c r="N14" s="50">
        <v>104</v>
      </c>
      <c r="O14" s="52" t="e">
        <f t="shared" si="1"/>
        <v>#DIV/0!</v>
      </c>
      <c r="P14" s="55" t="e">
        <f>K14*M14</f>
        <v>#DIV/0!</v>
      </c>
      <c r="Q14" s="56"/>
      <c r="R14" s="57" t="e">
        <f t="shared" si="2"/>
        <v>#DIV/0!</v>
      </c>
      <c r="S14" s="202"/>
    </row>
    <row r="15" spans="4:21" ht="19.5" customHeight="1" thickBot="1" x14ac:dyDescent="0.25">
      <c r="D15" s="63"/>
      <c r="E15" s="64" t="s">
        <v>71</v>
      </c>
      <c r="F15" s="65"/>
      <c r="G15" s="66">
        <f>SUM(G10:G14)</f>
        <v>522.72</v>
      </c>
      <c r="H15" s="66"/>
      <c r="I15" s="67">
        <f>SUM(I10:I14)</f>
        <v>514.38413875598087</v>
      </c>
      <c r="J15" s="65"/>
      <c r="K15" s="68"/>
      <c r="L15" s="203" t="s">
        <v>72</v>
      </c>
      <c r="M15" s="204"/>
      <c r="N15" s="205"/>
      <c r="O15" s="69" t="e">
        <f>SUM(O10:O14)</f>
        <v>#DIV/0!</v>
      </c>
      <c r="P15" s="70" t="e">
        <f>SUM(P10:P14)</f>
        <v>#DIV/0!</v>
      </c>
      <c r="Q15" s="71"/>
      <c r="R15" s="72" t="e">
        <f>SUM(R10:R14)</f>
        <v>#DIV/0!</v>
      </c>
      <c r="S15" s="73"/>
      <c r="U15" s="74"/>
    </row>
    <row r="16" spans="4:21" ht="15" x14ac:dyDescent="0.2">
      <c r="D16" s="75" t="s">
        <v>73</v>
      </c>
      <c r="E16" s="3"/>
      <c r="F16" s="3"/>
      <c r="G16" s="76"/>
      <c r="H16" s="76"/>
      <c r="I16" s="71"/>
      <c r="J16" s="77"/>
      <c r="K16" s="78"/>
      <c r="L16" s="184" t="s">
        <v>74</v>
      </c>
      <c r="M16" s="185"/>
      <c r="N16" s="186"/>
      <c r="O16" s="69" t="e">
        <f>O15*19%</f>
        <v>#DIV/0!</v>
      </c>
      <c r="P16" s="70" t="e">
        <f>P15*19%</f>
        <v>#DIV/0!</v>
      </c>
      <c r="Q16" s="17" t="s">
        <v>75</v>
      </c>
      <c r="R16" s="79"/>
      <c r="S16" s="80"/>
    </row>
    <row r="17" spans="4:19" ht="15.75" thickBot="1" x14ac:dyDescent="0.25">
      <c r="D17" s="81" t="s">
        <v>76</v>
      </c>
      <c r="E17" s="82"/>
      <c r="F17" s="82"/>
      <c r="G17" s="83"/>
      <c r="H17" s="83"/>
      <c r="I17" s="84"/>
      <c r="J17" s="85"/>
      <c r="K17" s="86"/>
      <c r="L17" s="187" t="s">
        <v>77</v>
      </c>
      <c r="M17" s="188"/>
      <c r="N17" s="189"/>
      <c r="O17" s="87" t="e">
        <f>O15+O16</f>
        <v>#DIV/0!</v>
      </c>
      <c r="P17" s="88" t="e">
        <f>P15+P16</f>
        <v>#DIV/0!</v>
      </c>
      <c r="Q17" s="89">
        <v>12</v>
      </c>
      <c r="R17" s="90" t="e">
        <f>P17*Q17</f>
        <v>#DIV/0!</v>
      </c>
      <c r="S17" s="91" t="s">
        <v>78</v>
      </c>
    </row>
    <row r="18" spans="4:19" ht="15" x14ac:dyDescent="0.25">
      <c r="D18" s="92"/>
      <c r="G18" s="93"/>
      <c r="H18" s="93"/>
      <c r="I18" s="93"/>
      <c r="J18" s="94"/>
      <c r="K18" s="95"/>
      <c r="L18" s="96"/>
      <c r="M18" s="96"/>
      <c r="N18" s="96"/>
      <c r="O18" s="96"/>
      <c r="P18" s="97"/>
      <c r="Q18" s="98" t="s">
        <v>79</v>
      </c>
      <c r="R18" s="99" t="e">
        <f>R17</f>
        <v>#DIV/0!</v>
      </c>
      <c r="S18" s="100" t="s">
        <v>80</v>
      </c>
    </row>
    <row r="19" spans="4:19" ht="15" x14ac:dyDescent="0.25">
      <c r="D19" s="92"/>
      <c r="G19" s="93"/>
      <c r="H19" s="93"/>
      <c r="I19" s="93"/>
      <c r="J19" s="94"/>
      <c r="K19" s="95"/>
      <c r="L19" s="96"/>
      <c r="M19" s="96"/>
      <c r="N19" s="96"/>
      <c r="O19" s="96"/>
      <c r="P19" s="97"/>
      <c r="Q19" s="98"/>
      <c r="R19" s="101" t="e">
        <f>R18/119*100</f>
        <v>#DIV/0!</v>
      </c>
      <c r="S19" s="102" t="s">
        <v>81</v>
      </c>
    </row>
    <row r="20" spans="4:19" ht="15" x14ac:dyDescent="0.25">
      <c r="D20" s="92"/>
      <c r="G20" s="93"/>
      <c r="H20" s="93"/>
      <c r="I20" s="93"/>
      <c r="J20" s="94"/>
      <c r="K20" s="95"/>
      <c r="L20" s="96"/>
      <c r="M20" s="96"/>
      <c r="N20" s="96"/>
      <c r="O20" s="96"/>
      <c r="P20" s="97"/>
      <c r="Q20" s="103" t="s">
        <v>82</v>
      </c>
      <c r="R20" s="99" t="e">
        <f>R18*4</f>
        <v>#DIV/0!</v>
      </c>
      <c r="S20" s="100" t="s">
        <v>80</v>
      </c>
    </row>
    <row r="21" spans="4:19" ht="15" x14ac:dyDescent="0.25">
      <c r="D21" s="104"/>
      <c r="E21" s="105"/>
      <c r="F21" s="105"/>
      <c r="G21" s="106"/>
      <c r="H21" s="106"/>
      <c r="I21" s="107"/>
      <c r="J21" s="107"/>
      <c r="K21" s="108"/>
      <c r="L21" s="109"/>
      <c r="N21" s="96"/>
      <c r="O21" s="110"/>
      <c r="R21" s="101" t="e">
        <f>R20/119*100</f>
        <v>#DIV/0!</v>
      </c>
      <c r="S21" s="102" t="s">
        <v>81</v>
      </c>
    </row>
    <row r="22" spans="4:19" ht="15" x14ac:dyDescent="0.25">
      <c r="D22" s="104"/>
      <c r="E22" s="105"/>
      <c r="F22" s="105"/>
      <c r="G22" s="106"/>
      <c r="H22" s="106"/>
      <c r="I22" s="107"/>
      <c r="J22" s="107"/>
      <c r="K22" s="108"/>
      <c r="L22" s="109"/>
      <c r="N22" s="96"/>
      <c r="O22" s="110"/>
      <c r="R22" s="101"/>
      <c r="S22" s="102"/>
    </row>
    <row r="23" spans="4:19" ht="15" x14ac:dyDescent="0.25">
      <c r="D23" s="104"/>
      <c r="E23" s="105"/>
      <c r="F23" s="105"/>
      <c r="G23" s="106"/>
      <c r="H23" s="106"/>
      <c r="I23" s="107"/>
      <c r="J23" s="107"/>
      <c r="K23" s="108"/>
      <c r="L23" s="109"/>
      <c r="N23" s="96"/>
      <c r="O23" s="110"/>
      <c r="R23" s="101"/>
      <c r="S23" s="102"/>
    </row>
    <row r="24" spans="4:19" ht="15" x14ac:dyDescent="0.25">
      <c r="D24" s="190" t="s">
        <v>83</v>
      </c>
      <c r="E24" s="190"/>
      <c r="F24" s="190"/>
      <c r="G24" s="190"/>
      <c r="H24" s="190"/>
      <c r="I24" s="190"/>
      <c r="J24" s="190"/>
      <c r="K24" s="190"/>
      <c r="L24" s="190"/>
      <c r="M24" s="190"/>
      <c r="N24" s="96"/>
      <c r="O24" s="110"/>
      <c r="R24" s="101"/>
      <c r="S24" s="102"/>
    </row>
    <row r="25" spans="4:19" ht="15" x14ac:dyDescent="0.25">
      <c r="D25" s="104"/>
      <c r="E25" s="105"/>
      <c r="F25" s="105"/>
      <c r="G25" s="106"/>
      <c r="H25" s="106"/>
      <c r="I25" s="107"/>
      <c r="J25" s="107"/>
      <c r="K25" s="108"/>
      <c r="L25" s="109"/>
      <c r="N25" s="96"/>
      <c r="O25" s="110"/>
      <c r="R25" s="101"/>
      <c r="S25" s="102"/>
    </row>
    <row r="26" spans="4:19" ht="50.25" x14ac:dyDescent="0.25">
      <c r="D26" s="43" t="s">
        <v>21</v>
      </c>
      <c r="E26" s="43" t="s">
        <v>84</v>
      </c>
      <c r="F26" s="111" t="s">
        <v>85</v>
      </c>
      <c r="G26" s="111" t="s">
        <v>86</v>
      </c>
      <c r="H26" s="112" t="s">
        <v>86</v>
      </c>
      <c r="I26" s="111" t="s">
        <v>87</v>
      </c>
      <c r="J26" s="113" t="s">
        <v>88</v>
      </c>
      <c r="K26" s="43" t="s">
        <v>77</v>
      </c>
      <c r="L26" s="43" t="s">
        <v>89</v>
      </c>
      <c r="M26" s="114" t="s">
        <v>90</v>
      </c>
      <c r="N26" s="96"/>
      <c r="O26" s="110"/>
      <c r="R26" s="101"/>
      <c r="S26" s="102"/>
    </row>
    <row r="27" spans="4:19" ht="15" x14ac:dyDescent="0.25">
      <c r="D27" s="42"/>
      <c r="E27" s="42"/>
      <c r="F27" s="115"/>
      <c r="G27" s="42" t="s">
        <v>43</v>
      </c>
      <c r="H27" s="116"/>
      <c r="I27" s="115" t="s">
        <v>91</v>
      </c>
      <c r="J27" s="117" t="s">
        <v>92</v>
      </c>
      <c r="K27" s="42" t="s">
        <v>93</v>
      </c>
      <c r="L27" s="42" t="s">
        <v>43</v>
      </c>
      <c r="M27" s="118"/>
      <c r="N27" s="96"/>
      <c r="O27" s="110"/>
      <c r="R27" s="101"/>
      <c r="S27" s="102"/>
    </row>
    <row r="28" spans="4:19" ht="15" x14ac:dyDescent="0.25">
      <c r="D28" s="119" t="s">
        <v>45</v>
      </c>
      <c r="E28" s="120" t="s">
        <v>46</v>
      </c>
      <c r="F28" s="120" t="s">
        <v>47</v>
      </c>
      <c r="G28" s="120" t="s">
        <v>48</v>
      </c>
      <c r="H28" s="121" t="s">
        <v>48</v>
      </c>
      <c r="I28" s="120" t="s">
        <v>49</v>
      </c>
      <c r="J28" s="120" t="s">
        <v>94</v>
      </c>
      <c r="K28" s="120" t="s">
        <v>50</v>
      </c>
      <c r="L28" s="120" t="s">
        <v>51</v>
      </c>
      <c r="M28" s="120" t="s">
        <v>52</v>
      </c>
      <c r="N28" s="96"/>
      <c r="O28" s="110"/>
      <c r="R28" s="101"/>
      <c r="S28" s="102"/>
    </row>
    <row r="29" spans="4:19" ht="63.75" x14ac:dyDescent="0.25">
      <c r="D29" s="122" t="s">
        <v>95</v>
      </c>
      <c r="E29" s="123" t="s">
        <v>96</v>
      </c>
      <c r="F29" s="62">
        <v>2.2599999999999998</v>
      </c>
      <c r="G29" s="124"/>
      <c r="H29" s="125" t="e">
        <f>G29*$H$39</f>
        <v>#DIV/0!</v>
      </c>
      <c r="I29" s="126" t="e">
        <f>F29*H29</f>
        <v>#DIV/0!</v>
      </c>
      <c r="J29" s="127" t="e">
        <f>I29*19%</f>
        <v>#DIV/0!</v>
      </c>
      <c r="K29" s="127" t="e">
        <f>I29+J29</f>
        <v>#DIV/0!</v>
      </c>
      <c r="L29" s="191"/>
      <c r="M29" s="193" t="s">
        <v>97</v>
      </c>
      <c r="N29" s="96"/>
      <c r="O29" s="110"/>
      <c r="R29" s="101"/>
      <c r="S29" s="102"/>
    </row>
    <row r="30" spans="4:19" ht="63.75" x14ac:dyDescent="0.25">
      <c r="D30" s="122"/>
      <c r="E30" s="123" t="s">
        <v>98</v>
      </c>
      <c r="F30" s="62">
        <v>2.09</v>
      </c>
      <c r="G30" s="124"/>
      <c r="H30" s="125" t="e">
        <f t="shared" ref="H30:H32" si="3">G30*$H$39</f>
        <v>#DIV/0!</v>
      </c>
      <c r="I30" s="126" t="e">
        <f t="shared" ref="I30:I31" si="4">F30*H30</f>
        <v>#DIV/0!</v>
      </c>
      <c r="J30" s="127" t="e">
        <f>I30*19%</f>
        <v>#DIV/0!</v>
      </c>
      <c r="K30" s="127" t="e">
        <f t="shared" ref="K30:K32" si="5">I30+J30</f>
        <v>#DIV/0!</v>
      </c>
      <c r="L30" s="192"/>
      <c r="M30" s="194"/>
      <c r="N30" s="96"/>
      <c r="O30" s="110"/>
      <c r="R30" s="101"/>
      <c r="S30" s="102"/>
    </row>
    <row r="31" spans="4:19" ht="63.75" x14ac:dyDescent="0.25">
      <c r="D31" s="122" t="s">
        <v>99</v>
      </c>
      <c r="E31" s="123" t="s">
        <v>100</v>
      </c>
      <c r="F31" s="62">
        <v>3.5</v>
      </c>
      <c r="G31" s="124"/>
      <c r="H31" s="125" t="e">
        <f t="shared" si="3"/>
        <v>#DIV/0!</v>
      </c>
      <c r="I31" s="126" t="e">
        <f t="shared" si="4"/>
        <v>#DIV/0!</v>
      </c>
      <c r="J31" s="127" t="e">
        <f>I31*19%</f>
        <v>#DIV/0!</v>
      </c>
      <c r="K31" s="127" t="e">
        <f t="shared" si="5"/>
        <v>#DIV/0!</v>
      </c>
      <c r="L31" s="192"/>
      <c r="M31" s="194"/>
      <c r="N31" s="96"/>
      <c r="O31" s="110"/>
      <c r="Q31" s="101"/>
      <c r="R31" s="102"/>
    </row>
    <row r="32" spans="4:19" ht="53.25" customHeight="1" x14ac:dyDescent="0.25">
      <c r="D32" s="122" t="s">
        <v>101</v>
      </c>
      <c r="E32" s="123" t="s">
        <v>102</v>
      </c>
      <c r="F32" s="62">
        <v>16.489999999999998</v>
      </c>
      <c r="G32" s="124"/>
      <c r="H32" s="125" t="e">
        <f t="shared" si="3"/>
        <v>#DIV/0!</v>
      </c>
      <c r="I32" s="126" t="e">
        <f>F32*H32</f>
        <v>#DIV/0!</v>
      </c>
      <c r="J32" s="127" t="e">
        <f>I32*19%</f>
        <v>#DIV/0!</v>
      </c>
      <c r="K32" s="127" t="e">
        <f t="shared" si="5"/>
        <v>#DIV/0!</v>
      </c>
      <c r="L32" s="192"/>
      <c r="M32" s="194"/>
      <c r="N32" s="96"/>
      <c r="O32" s="110"/>
      <c r="Q32" s="101"/>
      <c r="R32" s="102"/>
    </row>
    <row r="33" spans="4:19" ht="54" customHeight="1" thickBot="1" x14ac:dyDescent="0.3">
      <c r="D33" s="195" t="s">
        <v>103</v>
      </c>
      <c r="E33" s="196"/>
      <c r="F33" s="196"/>
      <c r="G33" s="196"/>
      <c r="H33" s="197"/>
      <c r="I33" s="128" t="e">
        <f>SUM(I29:I32)*2</f>
        <v>#DIV/0!</v>
      </c>
      <c r="J33" s="128" t="e">
        <f>SUM(J29:J32)*2</f>
        <v>#DIV/0!</v>
      </c>
      <c r="K33" s="128" t="e">
        <f>SUM(I33:J33)</f>
        <v>#DIV/0!</v>
      </c>
      <c r="L33" s="129"/>
      <c r="M33" s="130" t="s">
        <v>104</v>
      </c>
      <c r="N33" s="96"/>
      <c r="O33" s="96"/>
      <c r="Q33" s="101"/>
      <c r="R33" s="102"/>
    </row>
    <row r="34" spans="4:19" ht="40.5" customHeight="1" x14ac:dyDescent="0.25">
      <c r="D34" s="131"/>
      <c r="G34" s="132" t="s">
        <v>105</v>
      </c>
      <c r="H34" s="132"/>
      <c r="I34" s="133" t="e">
        <f>I33*4</f>
        <v>#DIV/0!</v>
      </c>
      <c r="J34" s="134" t="e">
        <f>I34*19%</f>
        <v>#DIV/0!</v>
      </c>
      <c r="K34" s="134" t="e">
        <f>I34+J34</f>
        <v>#DIV/0!</v>
      </c>
      <c r="L34" s="135"/>
      <c r="M34" s="136" t="s">
        <v>106</v>
      </c>
      <c r="N34" s="96"/>
      <c r="O34" s="137"/>
      <c r="Q34" s="101"/>
      <c r="R34" s="102"/>
    </row>
    <row r="35" spans="4:19" ht="15" x14ac:dyDescent="0.25">
      <c r="D35" s="131"/>
      <c r="G35" s="132"/>
      <c r="H35" s="132"/>
      <c r="I35" s="138"/>
      <c r="J35" s="139"/>
      <c r="K35" s="139"/>
      <c r="L35" s="139"/>
      <c r="M35" s="140"/>
      <c r="N35" s="96"/>
      <c r="O35" s="141"/>
      <c r="Q35" s="101"/>
      <c r="R35" s="102"/>
    </row>
    <row r="36" spans="4:19" ht="36.75" hidden="1" customHeight="1" x14ac:dyDescent="0.25">
      <c r="D36" s="142" t="s">
        <v>107</v>
      </c>
      <c r="E36" s="143"/>
      <c r="F36" s="143"/>
      <c r="G36" s="144"/>
      <c r="H36" s="145">
        <f>L29</f>
        <v>0</v>
      </c>
      <c r="I36" s="146" t="s">
        <v>108</v>
      </c>
      <c r="J36" s="147"/>
      <c r="K36" s="147"/>
      <c r="L36" s="147"/>
      <c r="M36" s="147"/>
      <c r="N36" s="96"/>
      <c r="O36" s="148"/>
      <c r="Q36" s="101"/>
      <c r="R36" s="102"/>
    </row>
    <row r="37" spans="4:19" ht="27.75" hidden="1" customHeight="1" x14ac:dyDescent="0.25">
      <c r="D37" s="149" t="s">
        <v>109</v>
      </c>
      <c r="E37" s="150"/>
      <c r="F37" s="151"/>
      <c r="G37" s="152"/>
      <c r="H37" s="153">
        <f>L29</f>
        <v>0</v>
      </c>
      <c r="I37" s="154" t="s">
        <v>108</v>
      </c>
      <c r="J37" s="155"/>
      <c r="K37" s="155"/>
      <c r="L37" s="156"/>
      <c r="M37" s="147"/>
      <c r="N37" s="96"/>
      <c r="R37" s="101"/>
      <c r="S37" s="102"/>
    </row>
    <row r="38" spans="4:19" ht="15" hidden="1" x14ac:dyDescent="0.25">
      <c r="D38" s="157" t="s">
        <v>110</v>
      </c>
      <c r="E38" s="158"/>
      <c r="F38" s="159"/>
      <c r="G38" s="144"/>
      <c r="H38" s="160" t="e">
        <f>1/H36*H37-1</f>
        <v>#DIV/0!</v>
      </c>
      <c r="I38" s="161"/>
      <c r="J38" s="162"/>
      <c r="K38" s="162"/>
      <c r="L38" s="162"/>
      <c r="M38" s="163"/>
      <c r="N38" s="96"/>
      <c r="R38" s="101"/>
      <c r="S38" s="102"/>
    </row>
    <row r="39" spans="4:19" ht="15" hidden="1" x14ac:dyDescent="0.25">
      <c r="D39" s="157" t="s">
        <v>111</v>
      </c>
      <c r="E39" s="158"/>
      <c r="F39" s="159"/>
      <c r="G39" s="144"/>
      <c r="H39" s="160" t="e">
        <f>1/H36*H37</f>
        <v>#DIV/0!</v>
      </c>
      <c r="I39" s="164"/>
      <c r="J39" s="162"/>
      <c r="K39" s="162"/>
      <c r="L39" s="162"/>
      <c r="M39" s="163"/>
      <c r="N39" s="96"/>
      <c r="O39" s="165"/>
      <c r="R39" s="101"/>
      <c r="S39" s="102"/>
    </row>
    <row r="40" spans="4:19" ht="15" hidden="1" x14ac:dyDescent="0.25">
      <c r="D40" s="166"/>
      <c r="E40" s="167"/>
      <c r="F40" s="168"/>
      <c r="G40" s="147"/>
      <c r="H40" s="169"/>
      <c r="I40" s="170"/>
      <c r="J40" s="162"/>
      <c r="K40" s="162"/>
      <c r="L40" s="162"/>
      <c r="M40" s="163"/>
      <c r="N40" s="96"/>
      <c r="R40" s="101"/>
      <c r="S40" s="102"/>
    </row>
    <row r="41" spans="4:19" ht="15" x14ac:dyDescent="0.25">
      <c r="D41" s="104"/>
      <c r="E41" s="105"/>
      <c r="F41" s="105"/>
      <c r="G41" s="106"/>
      <c r="H41" s="106"/>
      <c r="I41" s="107"/>
      <c r="J41" s="107"/>
      <c r="K41" s="108"/>
      <c r="L41" s="109"/>
      <c r="N41" s="96"/>
      <c r="R41" s="101"/>
      <c r="S41" s="102"/>
    </row>
    <row r="42" spans="4:19" ht="15" x14ac:dyDescent="0.25">
      <c r="D42" s="104"/>
      <c r="E42" s="105"/>
      <c r="F42" s="105"/>
      <c r="G42" s="106"/>
      <c r="H42" s="106"/>
      <c r="I42" s="107"/>
      <c r="J42" s="107"/>
      <c r="K42" s="108"/>
      <c r="L42" s="109"/>
      <c r="N42" s="96"/>
      <c r="R42" s="101"/>
      <c r="S42" s="102"/>
    </row>
    <row r="43" spans="4:19" ht="15" x14ac:dyDescent="0.25">
      <c r="D43" s="104"/>
      <c r="E43" s="105"/>
      <c r="F43" s="105"/>
      <c r="G43" s="106"/>
      <c r="H43" s="106"/>
      <c r="I43" s="107"/>
      <c r="J43" s="107"/>
      <c r="K43" s="108"/>
      <c r="L43" s="109"/>
      <c r="N43" s="96"/>
      <c r="Q43" s="171" t="s">
        <v>112</v>
      </c>
      <c r="R43" s="99" t="e">
        <f>K34+R20</f>
        <v>#DIV/0!</v>
      </c>
      <c r="S43" s="100" t="s">
        <v>80</v>
      </c>
    </row>
    <row r="44" spans="4:19" ht="15" x14ac:dyDescent="0.25">
      <c r="D44" s="104"/>
      <c r="E44" s="105"/>
      <c r="F44" s="105"/>
      <c r="G44" s="106"/>
      <c r="H44" s="106"/>
      <c r="I44" s="107"/>
      <c r="J44" s="107"/>
      <c r="K44" s="108"/>
      <c r="L44" s="109"/>
      <c r="N44" s="96"/>
      <c r="R44" s="101" t="e">
        <f>I34+R21</f>
        <v>#DIV/0!</v>
      </c>
      <c r="S44" s="102" t="s">
        <v>81</v>
      </c>
    </row>
    <row r="45" spans="4:19" ht="15" x14ac:dyDescent="0.25">
      <c r="D45" s="104"/>
      <c r="E45" s="105"/>
      <c r="F45" s="105"/>
      <c r="G45" s="106"/>
      <c r="H45" s="106"/>
      <c r="I45" s="107"/>
      <c r="J45" s="107"/>
      <c r="K45" s="108"/>
      <c r="L45" s="109"/>
      <c r="N45" s="96"/>
      <c r="R45" s="101"/>
      <c r="S45" s="102"/>
    </row>
    <row r="46" spans="4:19" ht="15" x14ac:dyDescent="0.25">
      <c r="D46" s="104"/>
      <c r="E46" s="105"/>
      <c r="F46" s="105"/>
      <c r="G46" s="106"/>
      <c r="H46" s="106"/>
      <c r="I46" s="107"/>
      <c r="J46" s="107"/>
      <c r="K46" s="108"/>
      <c r="L46" s="109"/>
      <c r="N46" s="96"/>
      <c r="R46" s="101"/>
      <c r="S46" s="102"/>
    </row>
    <row r="47" spans="4:19" ht="15" x14ac:dyDescent="0.25">
      <c r="D47" s="104"/>
      <c r="E47" s="105"/>
      <c r="F47" s="105"/>
      <c r="G47" s="106"/>
      <c r="H47" s="106"/>
      <c r="I47" s="107"/>
      <c r="J47" s="107"/>
      <c r="K47" s="108"/>
      <c r="L47" s="109"/>
      <c r="N47" s="96"/>
      <c r="R47" s="101"/>
      <c r="S47" s="102"/>
    </row>
    <row r="48" spans="4:19" ht="15" x14ac:dyDescent="0.25">
      <c r="D48" s="172" t="s">
        <v>122</v>
      </c>
      <c r="E48" s="105"/>
      <c r="F48" s="105"/>
      <c r="G48" s="106"/>
      <c r="H48" s="106"/>
      <c r="I48" s="107"/>
      <c r="J48" s="107"/>
      <c r="K48" s="108"/>
      <c r="L48" s="109"/>
      <c r="N48" s="96"/>
      <c r="R48" s="101"/>
      <c r="S48" s="102"/>
    </row>
    <row r="49" spans="1:19" ht="14.25" x14ac:dyDescent="0.2">
      <c r="D49" s="172" t="s">
        <v>113</v>
      </c>
      <c r="E49" s="105"/>
      <c r="F49" s="105"/>
      <c r="G49" s="106"/>
      <c r="H49" s="106"/>
      <c r="I49" s="107"/>
      <c r="J49" s="107"/>
      <c r="K49" s="108"/>
      <c r="L49" s="109"/>
    </row>
    <row r="50" spans="1:19" ht="14.25" x14ac:dyDescent="0.2">
      <c r="A50" s="173"/>
      <c r="B50" s="173"/>
      <c r="C50" s="173"/>
      <c r="D50" s="104"/>
      <c r="E50" s="105"/>
      <c r="F50" s="105"/>
      <c r="G50" s="106"/>
      <c r="H50" s="106"/>
      <c r="I50" s="107"/>
      <c r="J50" s="107"/>
      <c r="K50" s="108"/>
      <c r="L50" s="109"/>
      <c r="P50" s="173"/>
      <c r="Q50" s="173"/>
      <c r="R50" s="173"/>
      <c r="S50" s="173"/>
    </row>
    <row r="51" spans="1:19" ht="14.25" x14ac:dyDescent="0.2">
      <c r="D51" s="104" t="s">
        <v>114</v>
      </c>
      <c r="E51" s="105"/>
      <c r="F51" s="105"/>
      <c r="G51" s="106"/>
      <c r="H51" s="106"/>
      <c r="I51" s="107"/>
      <c r="J51" s="107"/>
      <c r="K51" s="108"/>
      <c r="L51" s="109"/>
    </row>
    <row r="52" spans="1:19" ht="14.25" x14ac:dyDescent="0.2">
      <c r="D52" s="174" t="s">
        <v>115</v>
      </c>
      <c r="E52" s="105"/>
      <c r="F52" s="105"/>
      <c r="G52" s="106"/>
      <c r="H52" s="106"/>
      <c r="I52" s="107"/>
      <c r="J52" s="107"/>
      <c r="K52" s="108"/>
      <c r="L52" s="109"/>
    </row>
    <row r="53" spans="1:19" x14ac:dyDescent="0.2">
      <c r="D53" s="104" t="s">
        <v>116</v>
      </c>
      <c r="E53" s="104"/>
      <c r="F53" s="104"/>
      <c r="G53" s="104"/>
      <c r="H53" s="104"/>
      <c r="I53" s="104"/>
      <c r="J53" s="104"/>
      <c r="K53" s="104"/>
      <c r="L53" s="104"/>
      <c r="M53" s="104"/>
    </row>
    <row r="54" spans="1:19" x14ac:dyDescent="0.2">
      <c r="D54" s="104" t="s">
        <v>117</v>
      </c>
      <c r="E54" s="104"/>
      <c r="F54" s="104"/>
      <c r="G54" s="104"/>
      <c r="H54" s="104"/>
      <c r="I54" s="104"/>
      <c r="J54" s="104"/>
      <c r="K54" s="104"/>
      <c r="L54" s="104"/>
      <c r="M54" s="104"/>
    </row>
    <row r="55" spans="1:19" ht="14.25" hidden="1" x14ac:dyDescent="0.2">
      <c r="D55" s="175" t="s">
        <v>118</v>
      </c>
      <c r="E55" s="104"/>
      <c r="F55" s="104"/>
      <c r="G55" s="104"/>
      <c r="H55" s="104"/>
      <c r="I55" s="104"/>
      <c r="J55" s="104"/>
      <c r="K55" s="104"/>
      <c r="L55" s="104"/>
      <c r="M55" s="104"/>
    </row>
    <row r="56" spans="1:19" ht="14.25" hidden="1" x14ac:dyDescent="0.2">
      <c r="A56"/>
      <c r="D56" s="176"/>
      <c r="E56" s="176"/>
      <c r="F56" s="176"/>
      <c r="G56" s="176"/>
      <c r="H56" s="176"/>
      <c r="I56" s="176"/>
      <c r="J56" s="176"/>
      <c r="K56" s="176"/>
      <c r="L56" s="176"/>
      <c r="M56" s="176"/>
    </row>
    <row r="57" spans="1:19" hidden="1" x14ac:dyDescent="0.2">
      <c r="D57" s="176"/>
      <c r="E57" s="176"/>
      <c r="F57" s="176"/>
      <c r="G57" s="176"/>
      <c r="H57" s="176"/>
      <c r="I57" s="176"/>
      <c r="J57" s="176"/>
      <c r="K57" s="176"/>
      <c r="L57" s="176"/>
      <c r="M57" s="176"/>
    </row>
    <row r="58" spans="1:19" hidden="1" x14ac:dyDescent="0.2"/>
    <row r="59" spans="1:19" ht="15.75" hidden="1" thickBot="1" x14ac:dyDescent="0.3">
      <c r="D59" s="177" t="s">
        <v>119</v>
      </c>
      <c r="E59" s="178"/>
      <c r="F59" s="178"/>
      <c r="G59" s="179"/>
      <c r="H59" s="179"/>
      <c r="I59" s="180"/>
      <c r="J59" s="181" t="s">
        <v>120</v>
      </c>
      <c r="K59" s="182"/>
      <c r="L59" s="178"/>
      <c r="M59" s="183" t="s">
        <v>121</v>
      </c>
    </row>
    <row r="60" spans="1:19" hidden="1" x14ac:dyDescent="0.2"/>
    <row r="61" spans="1:19" hidden="1" x14ac:dyDescent="0.2"/>
    <row r="63" spans="1:19" ht="14.25" x14ac:dyDescent="0.2">
      <c r="D63" s="173"/>
      <c r="E63" s="173"/>
      <c r="F63" s="173"/>
      <c r="G63" s="173"/>
      <c r="H63" s="173"/>
      <c r="I63" s="173"/>
      <c r="J63" s="173"/>
      <c r="K63" s="173"/>
      <c r="L63" s="173"/>
      <c r="M63" s="173"/>
    </row>
  </sheetData>
  <sheetProtection algorithmName="SHA-512" hashValue="oCoEHlzq5gLluUnfdeHPExue5MvJywIpnx9/b5z3VASo1EknMsLKJhJ3ZBPH4u7zz3JtPiKvR4Trj7XbtJemsw==" saltValue="Gz6hRWDuPEf75Q41qWqx7g==" spinCount="100000" sheet="1" selectLockedCells="1"/>
  <mergeCells count="12">
    <mergeCell ref="S10:S14"/>
    <mergeCell ref="L15:N15"/>
    <mergeCell ref="D33:H33"/>
    <mergeCell ref="O2:Q2"/>
    <mergeCell ref="E5:I5"/>
    <mergeCell ref="L5:Q5"/>
    <mergeCell ref="L6:O6"/>
    <mergeCell ref="L16:N16"/>
    <mergeCell ref="L17:N17"/>
    <mergeCell ref="D24:M24"/>
    <mergeCell ref="L29:L32"/>
    <mergeCell ref="M29:M32"/>
  </mergeCells>
  <printOptions horizontalCentered="1" gridLinesSet="0"/>
  <pageMargins left="0" right="0" top="0.98425196850393704" bottom="0.43307086614173229" header="0.51181102362204722" footer="0.19685039370078741"/>
  <pageSetup paperSize="9" scale="88" orientation="landscape" r:id="rId1"/>
  <headerFooter alignWithMargins="0">
    <oddFooter>&amp;CSeite &amp;P von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LVZ mit Formel</vt:lpstr>
      <vt:lpstr>'LVZ mit Formel'!Druckbereich</vt:lpstr>
      <vt:lpstr>'LVZ mit Formel'!Drucktitel</vt:lpstr>
    </vt:vector>
  </TitlesOfParts>
  <Company>Stadt Mannheim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Schade, Steffen 25</dc:creator>
  <cp:lastModifiedBy>Schade, Steffen 25</cp:lastModifiedBy>
  <dcterms:created xsi:type="dcterms:W3CDTF">2026-04-20T14:40:53Z</dcterms:created>
  <dcterms:modified xsi:type="dcterms:W3CDTF">2026-04-21T07:43:10Z</dcterms:modified>
</cp:coreProperties>
</file>